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таблица 7" sheetId="1" r:id="rId1"/>
  </sheets>
  <definedNames/>
  <calcPr fullCalcOnLoad="1"/>
</workbook>
</file>

<file path=xl/sharedStrings.xml><?xml version="1.0" encoding="utf-8"?>
<sst xmlns="http://schemas.openxmlformats.org/spreadsheetml/2006/main" count="50" uniqueCount="36">
  <si>
    <t xml:space="preserve">                                                                                                                                                     «Транспорт система сӧвмӧдӧм» Коми Республикаса канму уджтас вынсьӧдӧм йылысь»                                                                                                                                                                              Коми Республикаса Веськӧдлан котырлӧн   2011 во ӧшым тӧлысь 30 лунся 650 №-а шуӧмӧ пыртӧм вежсьӧмъяс дорӧ 3 СОДТӦД 
</t>
  </si>
  <si>
    <t xml:space="preserve">" 7 Таблица </t>
  </si>
  <si>
    <t>Коми Республикаса канму уджтаслысь  шӧр могъяс олӧмӧ пӧртӧм вылӧ  Коми Республикаса республиканскӧй сьӧмкудйысь (федеральнӧй сьӧмкуд тӧд вылӧ босьтӧмӧн), канму сьӧмкудйӧ пырттӧм фондъяслӧн сьӧмкудйысь, меставывса сьӧмкудьясысь да юридическӧй кывкутысьяслысь рӧскод ресурсӧн могмӧдан да  виччысяна (справочнӧй)  донъялӧм  (сюрс шайт)</t>
  </si>
  <si>
    <t>Статус</t>
  </si>
  <si>
    <t>Канму уджтас, Канму уджтаслöн уджтасувъяс, дыр кадся республиканскöй торъя мога уджтас (дыр кадся республиканскöй торъя мога уджтаслöн уджтасув), ведомствоса торъя мога уджтас, шöр мероприятие ним</t>
  </si>
  <si>
    <t>Сьӧм сетан ӧшмӧс</t>
  </si>
  <si>
    <t>Рӧскод донъялӧм</t>
  </si>
  <si>
    <t>(сюрс шайт), вояс</t>
  </si>
  <si>
    <t>2013 во</t>
  </si>
  <si>
    <t>2014 во</t>
  </si>
  <si>
    <t>2015 во</t>
  </si>
  <si>
    <t>2012 год</t>
  </si>
  <si>
    <t>Итого</t>
  </si>
  <si>
    <t>Канму уджтас</t>
  </si>
  <si>
    <t>Транспорт система сӧвмӧдӧм</t>
  </si>
  <si>
    <t>ставнас</t>
  </si>
  <si>
    <t>Коми Республикаса республиканскӧй сьӧмкуд</t>
  </si>
  <si>
    <t xml:space="preserve">   - на лыдын  федеральнӧй сьӧмкуд сьӧм тшӧт весьтӧ</t>
  </si>
  <si>
    <t>меставывса сьӧмкудъяс*</t>
  </si>
  <si>
    <t>канму сьӧмкудйӧ пырттӧм фонд</t>
  </si>
  <si>
    <t>юридическӧй кывкутысь**</t>
  </si>
  <si>
    <t>чӧжӧс ваян уджысь сьӧм</t>
  </si>
  <si>
    <t xml:space="preserve"> 1 Уджтасув</t>
  </si>
  <si>
    <t>Коми Республикаса транспорт инфраструктура да олысьясöс да экономика  транспортöн могмöдöм сöвмöдöм</t>
  </si>
  <si>
    <t xml:space="preserve">   -на лыдын  федеральнӧй сьӧмкуд сьӧм тшӧт весьтӧ</t>
  </si>
  <si>
    <t>юридической кывкутысьяс**</t>
  </si>
  <si>
    <t>чӧжӧс вайян удж нуӧдӧмысь сьӧм</t>
  </si>
  <si>
    <t xml:space="preserve"> 2 Уджтасув</t>
  </si>
  <si>
    <t>Транспорт система сöвмöдöмöн веськöдлöмлысь качество кыпöдöм</t>
  </si>
  <si>
    <t xml:space="preserve"> -на лыдын  федеральнӧй сьӧмкуд сьӧм тшӧт весьтӧ</t>
  </si>
  <si>
    <t>юридическӧй кывкутысьяс**</t>
  </si>
  <si>
    <t xml:space="preserve"> 3 Уджтасув </t>
  </si>
  <si>
    <t>Канму уджтаслысь олöмö пöртан условиеяс лöсьöдöм</t>
  </si>
  <si>
    <t xml:space="preserve">  -на лыдын  федеральнӧй сьӧмкуд сьӧм тшӧт весьтӧ</t>
  </si>
  <si>
    <t>меставывса сьӧмкуд*</t>
  </si>
  <si>
    <t>".</t>
  </si>
</sst>
</file>

<file path=xl/styles.xml><?xml version="1.0" encoding="utf-8"?>
<styleSheet xmlns="http://schemas.openxmlformats.org/spreadsheetml/2006/main">
  <numFmts count="2">
    <numFmt numFmtId="164" formatCode="GENERAL"/>
    <numFmt numFmtId="165" formatCode="#,##0.0"/>
  </numFmts>
  <fonts count="13">
    <font>
      <sz val="11"/>
      <color indexed="8"/>
      <name val="Calibri"/>
      <family val="2"/>
    </font>
    <font>
      <sz val="10"/>
      <name val="Arial"/>
      <family val="0"/>
    </font>
    <font>
      <sz val="12"/>
      <color indexed="8"/>
      <name val="Times New Roman"/>
      <family val="1"/>
    </font>
    <font>
      <b/>
      <sz val="11"/>
      <color indexed="8"/>
      <name val="Times New Roman"/>
      <family val="1"/>
    </font>
    <font>
      <sz val="1"/>
      <color indexed="8"/>
      <name val="Times New Roman"/>
      <family val="1"/>
    </font>
    <font>
      <sz val="10"/>
      <color indexed="8"/>
      <name val="Times New Roman"/>
      <family val="1"/>
    </font>
    <font>
      <sz val="10"/>
      <name val="Times New Roman"/>
      <family val="1"/>
    </font>
    <font>
      <b/>
      <sz val="10"/>
      <name val="Times New Roman"/>
      <family val="1"/>
    </font>
    <font>
      <sz val="8"/>
      <color indexed="8"/>
      <name val="Calibri"/>
      <family val="2"/>
    </font>
    <font>
      <sz val="8"/>
      <color indexed="8"/>
      <name val="Times New Roman"/>
      <family val="1"/>
    </font>
    <font>
      <b/>
      <sz val="8"/>
      <color indexed="8"/>
      <name val="Calibri"/>
      <family val="2"/>
    </font>
    <font>
      <b/>
      <sz val="10"/>
      <color indexed="8"/>
      <name val="Times New Roman"/>
      <family val="1"/>
    </font>
    <font>
      <b/>
      <sz val="11"/>
      <color indexed="8"/>
      <name val="Calibri"/>
      <family val="2"/>
    </font>
  </fonts>
  <fills count="2">
    <fill>
      <patternFill/>
    </fill>
    <fill>
      <patternFill patternType="gray125"/>
    </fill>
  </fills>
  <borders count="18">
    <border>
      <left/>
      <right/>
      <top/>
      <bottom/>
      <diagonal/>
    </border>
    <border>
      <left style="medium">
        <color indexed="63"/>
      </left>
      <right>
        <color indexed="63"/>
      </right>
      <top style="medium">
        <color indexed="63"/>
      </top>
      <bottom style="medium">
        <color indexed="63"/>
      </bottom>
    </border>
    <border>
      <left style="medium">
        <color indexed="63"/>
      </left>
      <right style="medium">
        <color indexed="63"/>
      </right>
      <top style="medium">
        <color indexed="63"/>
      </top>
      <bottom style="medium">
        <color indexed="63"/>
      </bottom>
    </border>
    <border>
      <left style="medium">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color indexed="63"/>
      </left>
      <right style="thin">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9">
    <xf numFmtId="164" fontId="0" fillId="0" borderId="0" xfId="0" applyAlignment="1">
      <alignment/>
    </xf>
    <xf numFmtId="164" fontId="0" fillId="0" borderId="0" xfId="0" applyFill="1" applyAlignment="1">
      <alignment/>
    </xf>
    <xf numFmtId="164" fontId="2" fillId="0" borderId="0" xfId="0" applyFont="1" applyFill="1" applyBorder="1" applyAlignment="1">
      <alignment horizontal="right" vertical="center" wrapText="1"/>
    </xf>
    <xf numFmtId="164" fontId="3" fillId="0" borderId="0" xfId="0" applyFont="1" applyFill="1" applyBorder="1" applyAlignment="1">
      <alignment horizontal="right"/>
    </xf>
    <xf numFmtId="164" fontId="3" fillId="0" borderId="0" xfId="0" applyFont="1" applyFill="1" applyAlignment="1">
      <alignment horizontal="right"/>
    </xf>
    <xf numFmtId="164" fontId="3" fillId="0" borderId="0" xfId="0" applyFont="1" applyFill="1" applyBorder="1" applyAlignment="1">
      <alignment horizontal="center" wrapText="1"/>
    </xf>
    <xf numFmtId="164" fontId="3" fillId="0" borderId="0" xfId="0" applyFont="1" applyFill="1" applyAlignment="1">
      <alignment horizontal="center" wrapText="1"/>
    </xf>
    <xf numFmtId="164" fontId="4" fillId="0" borderId="0" xfId="0" applyFont="1" applyFill="1" applyAlignment="1">
      <alignment/>
    </xf>
    <xf numFmtId="164" fontId="5" fillId="0" borderId="1" xfId="0" applyFont="1" applyFill="1" applyBorder="1" applyAlignment="1">
      <alignment horizontal="center" vertical="center" wrapText="1"/>
    </xf>
    <xf numFmtId="164" fontId="5" fillId="0" borderId="2" xfId="0" applyFont="1" applyFill="1" applyBorder="1" applyAlignment="1">
      <alignment horizontal="center" vertical="center" wrapText="1"/>
    </xf>
    <xf numFmtId="164" fontId="5" fillId="0" borderId="3" xfId="0" applyFont="1" applyFill="1" applyBorder="1" applyAlignment="1">
      <alignment horizontal="center" vertical="center" wrapText="1"/>
    </xf>
    <xf numFmtId="164" fontId="5" fillId="0" borderId="0" xfId="0" applyFont="1" applyFill="1" applyBorder="1" applyAlignment="1">
      <alignment horizontal="center" vertical="center" wrapText="1"/>
    </xf>
    <xf numFmtId="164" fontId="5" fillId="0" borderId="4" xfId="0" applyFont="1" applyFill="1" applyBorder="1" applyAlignment="1">
      <alignment horizontal="center" vertical="center" wrapText="1"/>
    </xf>
    <xf numFmtId="164" fontId="6" fillId="0" borderId="5" xfId="0" applyFont="1" applyFill="1" applyBorder="1" applyAlignment="1">
      <alignment horizontal="center" vertical="center" wrapText="1"/>
    </xf>
    <xf numFmtId="164" fontId="6" fillId="0" borderId="6" xfId="0" applyFont="1" applyFill="1" applyBorder="1" applyAlignment="1">
      <alignment horizontal="center" vertical="center" wrapText="1"/>
    </xf>
    <xf numFmtId="164" fontId="6" fillId="0" borderId="7" xfId="0"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7" fillId="0" borderId="0" xfId="0" applyFont="1" applyFill="1" applyBorder="1" applyAlignment="1">
      <alignment horizontal="center" vertical="center" wrapText="1"/>
    </xf>
    <xf numFmtId="164" fontId="8" fillId="0" borderId="0" xfId="0" applyFont="1" applyFill="1" applyAlignment="1">
      <alignment/>
    </xf>
    <xf numFmtId="164" fontId="9" fillId="0" borderId="1" xfId="0" applyFont="1" applyFill="1" applyBorder="1" applyAlignment="1">
      <alignment horizontal="center" vertical="center" wrapText="1"/>
    </xf>
    <xf numFmtId="164" fontId="9" fillId="0" borderId="2" xfId="0" applyFont="1" applyFill="1" applyBorder="1" applyAlignment="1">
      <alignment horizontal="center" vertical="center" wrapText="1"/>
    </xf>
    <xf numFmtId="164" fontId="9" fillId="0" borderId="8" xfId="0" applyFont="1" applyFill="1" applyBorder="1" applyAlignment="1">
      <alignment horizontal="center" vertical="center" wrapText="1"/>
    </xf>
    <xf numFmtId="164" fontId="9" fillId="0" borderId="9" xfId="0" applyFont="1" applyFill="1" applyBorder="1" applyAlignment="1">
      <alignment horizontal="center" vertical="center" wrapText="1"/>
    </xf>
    <xf numFmtId="164" fontId="9" fillId="0" borderId="10" xfId="0" applyFont="1" applyFill="1" applyBorder="1" applyAlignment="1">
      <alignment horizontal="center" vertical="center" wrapText="1"/>
    </xf>
    <xf numFmtId="164" fontId="9" fillId="0" borderId="0" xfId="0" applyFont="1" applyFill="1" applyBorder="1" applyAlignment="1">
      <alignment horizontal="center" vertical="center" wrapText="1"/>
    </xf>
    <xf numFmtId="164" fontId="10" fillId="0" borderId="0" xfId="0" applyFont="1" applyFill="1" applyAlignment="1">
      <alignment/>
    </xf>
    <xf numFmtId="164" fontId="5" fillId="0" borderId="1" xfId="0" applyFont="1" applyFill="1" applyBorder="1" applyAlignment="1">
      <alignment vertical="top" wrapText="1"/>
    </xf>
    <xf numFmtId="164" fontId="5" fillId="0" borderId="2" xfId="0" applyFont="1" applyFill="1" applyBorder="1" applyAlignment="1">
      <alignment vertical="top" wrapText="1"/>
    </xf>
    <xf numFmtId="164" fontId="5" fillId="0" borderId="3" xfId="0" applyFont="1" applyFill="1" applyBorder="1" applyAlignment="1">
      <alignment vertical="top" wrapText="1"/>
    </xf>
    <xf numFmtId="165" fontId="5" fillId="0" borderId="11" xfId="0" applyNumberFormat="1" applyFont="1" applyFill="1" applyBorder="1" applyAlignment="1">
      <alignment horizontal="center" vertical="center" wrapText="1"/>
    </xf>
    <xf numFmtId="165" fontId="5" fillId="0" borderId="12" xfId="0" applyNumberFormat="1" applyFont="1" applyFill="1" applyBorder="1" applyAlignment="1">
      <alignment horizontal="center" vertical="center" wrapText="1"/>
    </xf>
    <xf numFmtId="165" fontId="5" fillId="0" borderId="13"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165" fontId="11" fillId="0" borderId="0" xfId="0" applyNumberFormat="1" applyFont="1" applyFill="1" applyAlignment="1">
      <alignment/>
    </xf>
    <xf numFmtId="165" fontId="0" fillId="0" borderId="0" xfId="0" applyNumberFormat="1" applyFill="1" applyAlignment="1">
      <alignment/>
    </xf>
    <xf numFmtId="164" fontId="5" fillId="0" borderId="4" xfId="0" applyFont="1" applyFill="1" applyBorder="1" applyAlignment="1">
      <alignment vertical="top" wrapText="1"/>
    </xf>
    <xf numFmtId="165" fontId="5" fillId="0" borderId="14"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164" fontId="5" fillId="0" borderId="4" xfId="0" applyFont="1" applyFill="1" applyBorder="1" applyAlignment="1">
      <alignment horizontal="left" vertical="top" wrapText="1"/>
    </xf>
    <xf numFmtId="164" fontId="5" fillId="0" borderId="17" xfId="0" applyFont="1" applyFill="1" applyBorder="1" applyAlignment="1">
      <alignment horizontal="left" vertical="top" wrapText="1"/>
    </xf>
    <xf numFmtId="165" fontId="5" fillId="0" borderId="5"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164" fontId="5" fillId="0" borderId="2" xfId="0" applyFont="1" applyFill="1" applyBorder="1" applyAlignment="1">
      <alignment horizontal="left" vertical="top" wrapText="1"/>
    </xf>
    <xf numFmtId="164" fontId="12" fillId="0" borderId="0" xfId="0" applyFont="1" applyFill="1" applyAlignment="1">
      <alignment/>
    </xf>
    <xf numFmtId="164" fontId="5" fillId="0" borderId="0" xfId="0" applyFont="1" applyFill="1" applyAlignment="1">
      <alignment horizontal="left" indent="2"/>
    </xf>
    <xf numFmtId="164" fontId="0" fillId="0"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workbookViewId="0" topLeftCell="A1">
      <selection activeCell="A1" sqref="A1"/>
    </sheetView>
  </sheetViews>
  <sheetFormatPr defaultColWidth="9.140625" defaultRowHeight="15" outlineLevelCol="1"/>
  <cols>
    <col min="1" max="1" width="3.140625" style="1" customWidth="1"/>
    <col min="2" max="2" width="15.421875" style="1" customWidth="1"/>
    <col min="3" max="3" width="43.57421875" style="1" customWidth="1"/>
    <col min="4" max="4" width="39.7109375" style="1" customWidth="1"/>
    <col min="5" max="7" width="17.421875" style="1" customWidth="1"/>
    <col min="8" max="9" width="0" style="1" hidden="1" customWidth="1" outlineLevel="1"/>
    <col min="10" max="10" width="0.5625" style="1" customWidth="1"/>
    <col min="11" max="12" width="0" style="1" hidden="1" customWidth="1"/>
    <col min="13" max="16384" width="9.140625" style="1" customWidth="1"/>
  </cols>
  <sheetData>
    <row r="1" spans="1:12" ht="120" customHeight="1">
      <c r="A1" s="2" t="s">
        <v>0</v>
      </c>
      <c r="B1" s="2"/>
      <c r="C1" s="2"/>
      <c r="D1" s="2"/>
      <c r="E1" s="2"/>
      <c r="F1" s="2"/>
      <c r="G1" s="2"/>
      <c r="H1" s="2"/>
      <c r="I1" s="2"/>
      <c r="J1" s="2"/>
      <c r="K1" s="2"/>
      <c r="L1" s="2"/>
    </row>
    <row r="2" spans="2:8" ht="19.5" customHeight="1">
      <c r="B2" s="3" t="s">
        <v>1</v>
      </c>
      <c r="C2" s="3"/>
      <c r="D2" s="3"/>
      <c r="E2" s="3"/>
      <c r="F2" s="3"/>
      <c r="G2" s="3"/>
      <c r="H2" s="4"/>
    </row>
    <row r="3" spans="2:8" ht="42.75" customHeight="1">
      <c r="B3" s="5" t="s">
        <v>2</v>
      </c>
      <c r="C3" s="5"/>
      <c r="D3" s="5"/>
      <c r="E3" s="5"/>
      <c r="F3" s="5"/>
      <c r="G3" s="5"/>
      <c r="H3" s="6"/>
    </row>
    <row r="4" ht="15.75">
      <c r="B4" s="7"/>
    </row>
    <row r="5" spans="2:8" ht="15" customHeight="1">
      <c r="B5" s="8" t="s">
        <v>3</v>
      </c>
      <c r="C5" s="9" t="s">
        <v>4</v>
      </c>
      <c r="D5" s="9" t="s">
        <v>5</v>
      </c>
      <c r="E5" s="10" t="s">
        <v>6</v>
      </c>
      <c r="F5" s="10"/>
      <c r="G5" s="10"/>
      <c r="H5" s="11"/>
    </row>
    <row r="6" spans="2:8" ht="49.5" customHeight="1">
      <c r="B6" s="8"/>
      <c r="C6" s="9"/>
      <c r="D6" s="9"/>
      <c r="E6" s="12" t="s">
        <v>7</v>
      </c>
      <c r="F6" s="12"/>
      <c r="G6" s="12"/>
      <c r="H6" s="11"/>
    </row>
    <row r="7" spans="1:12" s="18" customFormat="1" ht="15.75">
      <c r="A7" s="1"/>
      <c r="B7" s="8"/>
      <c r="C7" s="9"/>
      <c r="D7" s="9"/>
      <c r="E7" s="13" t="s">
        <v>8</v>
      </c>
      <c r="F7" s="14" t="s">
        <v>9</v>
      </c>
      <c r="G7" s="15" t="s">
        <v>10</v>
      </c>
      <c r="H7" s="16" t="s">
        <v>11</v>
      </c>
      <c r="I7" s="17" t="s">
        <v>12</v>
      </c>
      <c r="J7" s="1"/>
      <c r="K7" s="1"/>
      <c r="L7" s="1"/>
    </row>
    <row r="8" spans="1:12" ht="15.75">
      <c r="A8" s="18"/>
      <c r="B8" s="19">
        <v>1</v>
      </c>
      <c r="C8" s="20">
        <v>2</v>
      </c>
      <c r="D8" s="20">
        <v>3</v>
      </c>
      <c r="E8" s="21">
        <v>4</v>
      </c>
      <c r="F8" s="22">
        <v>5</v>
      </c>
      <c r="G8" s="23">
        <v>6</v>
      </c>
      <c r="H8" s="24"/>
      <c r="I8" s="25"/>
      <c r="J8" s="18"/>
      <c r="K8" s="18"/>
      <c r="L8" s="18"/>
    </row>
    <row r="9" spans="2:10" ht="15" customHeight="1">
      <c r="B9" s="26" t="s">
        <v>13</v>
      </c>
      <c r="C9" s="27" t="s">
        <v>14</v>
      </c>
      <c r="D9" s="28" t="s">
        <v>15</v>
      </c>
      <c r="E9" s="29">
        <f aca="true" t="shared" si="0" ref="E9:G10">E16+E23+E30</f>
        <v>5156819.3</v>
      </c>
      <c r="F9" s="30">
        <f t="shared" si="0"/>
        <v>4148582.6</v>
      </c>
      <c r="G9" s="31">
        <f t="shared" si="0"/>
        <v>4010396.4</v>
      </c>
      <c r="H9" s="32">
        <f>H16+H23+H30</f>
        <v>9314005.3</v>
      </c>
      <c r="I9" s="33">
        <f aca="true" t="shared" si="1" ref="I9:I30">E9+F9+G9+H9</f>
        <v>22629803.6</v>
      </c>
      <c r="J9" s="34"/>
    </row>
    <row r="10" spans="2:10" ht="15" customHeight="1">
      <c r="B10" s="26"/>
      <c r="C10" s="27"/>
      <c r="D10" s="35" t="s">
        <v>16</v>
      </c>
      <c r="E10" s="36">
        <f t="shared" si="0"/>
        <v>5142643.800000001</v>
      </c>
      <c r="F10" s="37">
        <f t="shared" si="0"/>
        <v>4137935.8000000003</v>
      </c>
      <c r="G10" s="38">
        <f t="shared" si="0"/>
        <v>3999597.2</v>
      </c>
      <c r="H10" s="39">
        <f>H17+H24+H31</f>
        <v>9314005.3</v>
      </c>
      <c r="I10" s="33">
        <f t="shared" si="1"/>
        <v>22594182.1</v>
      </c>
      <c r="J10" s="34"/>
    </row>
    <row r="11" spans="2:10" ht="25.5">
      <c r="B11" s="26"/>
      <c r="C11" s="27"/>
      <c r="D11" s="35" t="s">
        <v>17</v>
      </c>
      <c r="E11" s="36"/>
      <c r="F11" s="37"/>
      <c r="G11" s="38"/>
      <c r="H11" s="39"/>
      <c r="I11" s="33"/>
      <c r="J11" s="34"/>
    </row>
    <row r="12" spans="2:10" ht="15">
      <c r="B12" s="26"/>
      <c r="C12" s="27"/>
      <c r="D12" s="40" t="s">
        <v>18</v>
      </c>
      <c r="E12" s="36">
        <f aca="true" t="shared" si="2" ref="E12:G15">E19+E26+E33</f>
        <v>14175.499999999998</v>
      </c>
      <c r="F12" s="37">
        <f t="shared" si="2"/>
        <v>10646.8</v>
      </c>
      <c r="G12" s="38">
        <f t="shared" si="2"/>
        <v>10799.199999999999</v>
      </c>
      <c r="H12" s="39">
        <f>H19+H26+H33</f>
        <v>0</v>
      </c>
      <c r="I12" s="33">
        <f t="shared" si="1"/>
        <v>35621.49999999999</v>
      </c>
      <c r="J12" s="34"/>
    </row>
    <row r="13" spans="2:10" ht="15">
      <c r="B13" s="26"/>
      <c r="C13" s="27"/>
      <c r="D13" s="40" t="s">
        <v>19</v>
      </c>
      <c r="E13" s="36">
        <f t="shared" si="2"/>
        <v>0</v>
      </c>
      <c r="F13" s="37">
        <f t="shared" si="2"/>
        <v>0</v>
      </c>
      <c r="G13" s="38">
        <f t="shared" si="2"/>
        <v>0</v>
      </c>
      <c r="H13" s="39">
        <f>H20+H27+H34</f>
        <v>0</v>
      </c>
      <c r="I13" s="33">
        <f t="shared" si="1"/>
        <v>0</v>
      </c>
      <c r="J13" s="34"/>
    </row>
    <row r="14" spans="2:10" ht="15">
      <c r="B14" s="26"/>
      <c r="C14" s="27"/>
      <c r="D14" s="40" t="s">
        <v>20</v>
      </c>
      <c r="E14" s="36">
        <f t="shared" si="2"/>
        <v>0</v>
      </c>
      <c r="F14" s="37">
        <f t="shared" si="2"/>
        <v>0</v>
      </c>
      <c r="G14" s="38">
        <f t="shared" si="2"/>
        <v>0</v>
      </c>
      <c r="H14" s="39">
        <f>H21+H28+H35</f>
        <v>0</v>
      </c>
      <c r="I14" s="33">
        <f t="shared" si="1"/>
        <v>0</v>
      </c>
      <c r="J14" s="34"/>
    </row>
    <row r="15" spans="2:10" ht="15">
      <c r="B15" s="26"/>
      <c r="C15" s="27"/>
      <c r="D15" s="41" t="s">
        <v>21</v>
      </c>
      <c r="E15" s="42">
        <f t="shared" si="2"/>
        <v>0</v>
      </c>
      <c r="F15" s="43">
        <f t="shared" si="2"/>
        <v>0</v>
      </c>
      <c r="G15" s="44">
        <f t="shared" si="2"/>
        <v>0</v>
      </c>
      <c r="H15" s="39">
        <f>H22+H29+H36</f>
        <v>0</v>
      </c>
      <c r="I15" s="33">
        <f t="shared" si="1"/>
        <v>0</v>
      </c>
      <c r="J15" s="34"/>
    </row>
    <row r="16" spans="2:10" ht="15" customHeight="1">
      <c r="B16" s="26" t="s">
        <v>22</v>
      </c>
      <c r="C16" s="45" t="s">
        <v>23</v>
      </c>
      <c r="D16" s="28" t="s">
        <v>15</v>
      </c>
      <c r="E16" s="29">
        <f>E17+E19+E20+E21+E22</f>
        <v>4733286.8</v>
      </c>
      <c r="F16" s="30">
        <f>F17+F19+F20+F21+F22</f>
        <v>3707615.6</v>
      </c>
      <c r="G16" s="31">
        <f>G17+G19+G20+G21+G22</f>
        <v>3577483.4</v>
      </c>
      <c r="H16" s="39">
        <f>H17+H19+H20+H21+H22</f>
        <v>8866727.4</v>
      </c>
      <c r="I16" s="33">
        <f t="shared" si="1"/>
        <v>20885113.200000003</v>
      </c>
      <c r="J16" s="34"/>
    </row>
    <row r="17" spans="2:10" ht="15" customHeight="1">
      <c r="B17" s="26"/>
      <c r="C17" s="45"/>
      <c r="D17" s="35" t="s">
        <v>16</v>
      </c>
      <c r="E17" s="36">
        <f>4720511.2</f>
        <v>4720511.2</v>
      </c>
      <c r="F17" s="37">
        <f>3698368.7</f>
        <v>3698368.7</v>
      </c>
      <c r="G17" s="38">
        <f>3568084.1</f>
        <v>3568084.1</v>
      </c>
      <c r="H17" s="39">
        <v>8866727.4</v>
      </c>
      <c r="I17" s="33">
        <f t="shared" si="1"/>
        <v>20853691.4</v>
      </c>
      <c r="J17" s="34"/>
    </row>
    <row r="18" spans="2:10" ht="25.5">
      <c r="B18" s="26"/>
      <c r="C18" s="45"/>
      <c r="D18" s="35" t="s">
        <v>24</v>
      </c>
      <c r="E18" s="36"/>
      <c r="F18" s="37"/>
      <c r="G18" s="38"/>
      <c r="H18" s="39"/>
      <c r="I18" s="33">
        <f t="shared" si="1"/>
        <v>0</v>
      </c>
      <c r="J18" s="34"/>
    </row>
    <row r="19" spans="2:10" ht="15">
      <c r="B19" s="26"/>
      <c r="C19" s="45"/>
      <c r="D19" s="35" t="s">
        <v>18</v>
      </c>
      <c r="E19" s="36">
        <f>7677.9+5097.7</f>
        <v>12775.599999999999</v>
      </c>
      <c r="F19" s="37">
        <f>6711.8+2535.1</f>
        <v>9246.9</v>
      </c>
      <c r="G19" s="38">
        <f>6738.2+2661.1</f>
        <v>9399.3</v>
      </c>
      <c r="H19" s="39"/>
      <c r="I19" s="33">
        <f t="shared" si="1"/>
        <v>31421.8</v>
      </c>
      <c r="J19" s="34"/>
    </row>
    <row r="20" spans="2:10" ht="15">
      <c r="B20" s="26"/>
      <c r="C20" s="45"/>
      <c r="D20" s="40" t="s">
        <v>19</v>
      </c>
      <c r="E20" s="36"/>
      <c r="F20" s="37"/>
      <c r="G20" s="38"/>
      <c r="H20" s="39"/>
      <c r="I20" s="33"/>
      <c r="J20" s="34"/>
    </row>
    <row r="21" spans="2:10" ht="15">
      <c r="B21" s="26"/>
      <c r="C21" s="45"/>
      <c r="D21" s="40" t="s">
        <v>25</v>
      </c>
      <c r="E21" s="36"/>
      <c r="F21" s="37"/>
      <c r="G21" s="38"/>
      <c r="H21" s="39"/>
      <c r="I21" s="33"/>
      <c r="J21" s="34"/>
    </row>
    <row r="22" spans="2:10" ht="15">
      <c r="B22" s="26"/>
      <c r="C22" s="45"/>
      <c r="D22" s="41" t="s">
        <v>26</v>
      </c>
      <c r="E22" s="42"/>
      <c r="F22" s="43"/>
      <c r="G22" s="44"/>
      <c r="H22" s="39"/>
      <c r="I22" s="33"/>
      <c r="J22" s="34"/>
    </row>
    <row r="23" spans="2:10" ht="15" customHeight="1">
      <c r="B23" s="26" t="s">
        <v>27</v>
      </c>
      <c r="C23" s="45" t="s">
        <v>28</v>
      </c>
      <c r="D23" s="28" t="s">
        <v>15</v>
      </c>
      <c r="E23" s="29">
        <f>E24+E26+E27+E28+E29</f>
        <v>350166.30000000005</v>
      </c>
      <c r="F23" s="30">
        <f>F24+F26+F27+F28+F29</f>
        <v>365076.5</v>
      </c>
      <c r="G23" s="31">
        <f>G24+G26+G27+G28+G29</f>
        <v>356775.60000000003</v>
      </c>
      <c r="H23" s="39">
        <v>375612.1</v>
      </c>
      <c r="I23" s="33">
        <f t="shared" si="1"/>
        <v>1447630.5</v>
      </c>
      <c r="J23" s="34"/>
    </row>
    <row r="24" spans="2:10" ht="15" customHeight="1">
      <c r="B24" s="26"/>
      <c r="C24" s="45"/>
      <c r="D24" s="35" t="s">
        <v>16</v>
      </c>
      <c r="E24" s="36">
        <f>348766.4</f>
        <v>348766.4</v>
      </c>
      <c r="F24" s="37">
        <f>363676.6</f>
        <v>363676.6</v>
      </c>
      <c r="G24" s="38">
        <f>355375.7</f>
        <v>355375.7</v>
      </c>
      <c r="H24" s="39">
        <v>375612.1</v>
      </c>
      <c r="I24" s="33">
        <f t="shared" si="1"/>
        <v>1443430.7999999998</v>
      </c>
      <c r="J24" s="34"/>
    </row>
    <row r="25" spans="2:10" ht="25.5">
      <c r="B25" s="26"/>
      <c r="C25" s="45"/>
      <c r="D25" s="35" t="s">
        <v>29</v>
      </c>
      <c r="E25" s="36"/>
      <c r="F25" s="37"/>
      <c r="G25" s="38"/>
      <c r="H25" s="39"/>
      <c r="I25" s="33"/>
      <c r="J25" s="34"/>
    </row>
    <row r="26" spans="2:10" ht="15">
      <c r="B26" s="26"/>
      <c r="C26" s="45"/>
      <c r="D26" s="35" t="s">
        <v>18</v>
      </c>
      <c r="E26" s="36">
        <f>1204.5+195.4</f>
        <v>1399.9</v>
      </c>
      <c r="F26" s="37">
        <f>1204.5+195.4</f>
        <v>1399.9</v>
      </c>
      <c r="G26" s="38">
        <f>1204.5+195.4</f>
        <v>1399.9</v>
      </c>
      <c r="H26" s="39"/>
      <c r="I26" s="33">
        <f t="shared" si="1"/>
        <v>4199.700000000001</v>
      </c>
      <c r="J26" s="34"/>
    </row>
    <row r="27" spans="2:10" ht="15">
      <c r="B27" s="26"/>
      <c r="C27" s="45"/>
      <c r="D27" s="40" t="s">
        <v>19</v>
      </c>
      <c r="E27" s="36"/>
      <c r="F27" s="37"/>
      <c r="G27" s="38"/>
      <c r="H27" s="39"/>
      <c r="I27" s="33"/>
      <c r="J27" s="34"/>
    </row>
    <row r="28" spans="2:10" ht="15">
      <c r="B28" s="26"/>
      <c r="C28" s="45"/>
      <c r="D28" s="40" t="s">
        <v>30</v>
      </c>
      <c r="E28" s="36"/>
      <c r="F28" s="37"/>
      <c r="G28" s="38"/>
      <c r="H28" s="39"/>
      <c r="I28" s="33"/>
      <c r="J28" s="34"/>
    </row>
    <row r="29" spans="2:10" ht="15">
      <c r="B29" s="26"/>
      <c r="C29" s="45"/>
      <c r="D29" s="41" t="s">
        <v>26</v>
      </c>
      <c r="E29" s="42"/>
      <c r="F29" s="43"/>
      <c r="G29" s="44"/>
      <c r="H29" s="39"/>
      <c r="I29" s="33"/>
      <c r="J29" s="34"/>
    </row>
    <row r="30" spans="2:10" ht="15" customHeight="1">
      <c r="B30" s="26" t="s">
        <v>31</v>
      </c>
      <c r="C30" s="45" t="s">
        <v>32</v>
      </c>
      <c r="D30" s="28" t="s">
        <v>15</v>
      </c>
      <c r="E30" s="29">
        <f>E31+E33+E34+E35+E36</f>
        <v>73366.2</v>
      </c>
      <c r="F30" s="30">
        <f>F31+F33+F34+F35+F36</f>
        <v>75890.5</v>
      </c>
      <c r="G30" s="31">
        <f>G31+G33+G34+G35+G36</f>
        <v>76137.4</v>
      </c>
      <c r="H30" s="39">
        <f>H31+H33+H34+H35+H36</f>
        <v>71665.8</v>
      </c>
      <c r="I30" s="33">
        <f t="shared" si="1"/>
        <v>297059.9</v>
      </c>
      <c r="J30" s="34"/>
    </row>
    <row r="31" spans="2:10" ht="15" customHeight="1">
      <c r="B31" s="26"/>
      <c r="C31" s="45"/>
      <c r="D31" s="35" t="s">
        <v>16</v>
      </c>
      <c r="E31" s="36">
        <f>73366.2</f>
        <v>73366.2</v>
      </c>
      <c r="F31" s="37">
        <f>75890.5</f>
        <v>75890.5</v>
      </c>
      <c r="G31" s="38">
        <f>76137.4</f>
        <v>76137.4</v>
      </c>
      <c r="H31" s="39">
        <v>71665.8</v>
      </c>
      <c r="I31" s="33">
        <f>E31+F31+G31+H31</f>
        <v>297059.9</v>
      </c>
      <c r="J31" s="34"/>
    </row>
    <row r="32" spans="2:9" ht="25.5">
      <c r="B32" s="26"/>
      <c r="C32" s="45"/>
      <c r="D32" s="35" t="s">
        <v>33</v>
      </c>
      <c r="E32" s="36"/>
      <c r="F32" s="37"/>
      <c r="G32" s="38"/>
      <c r="H32" s="39"/>
      <c r="I32" s="46"/>
    </row>
    <row r="33" spans="2:8" ht="15">
      <c r="B33" s="26"/>
      <c r="C33" s="45"/>
      <c r="D33" s="35" t="s">
        <v>34</v>
      </c>
      <c r="E33" s="36"/>
      <c r="F33" s="37"/>
      <c r="G33" s="38"/>
      <c r="H33" s="39"/>
    </row>
    <row r="34" spans="2:8" ht="15">
      <c r="B34" s="26"/>
      <c r="C34" s="45"/>
      <c r="D34" s="40" t="s">
        <v>19</v>
      </c>
      <c r="E34" s="36"/>
      <c r="F34" s="37"/>
      <c r="G34" s="38"/>
      <c r="H34" s="39"/>
    </row>
    <row r="35" spans="2:8" ht="15">
      <c r="B35" s="26"/>
      <c r="C35" s="45"/>
      <c r="D35" s="40" t="s">
        <v>30</v>
      </c>
      <c r="E35" s="36"/>
      <c r="F35" s="37"/>
      <c r="G35" s="38"/>
      <c r="H35" s="39"/>
    </row>
    <row r="36" spans="2:8" ht="15">
      <c r="B36" s="26"/>
      <c r="C36" s="45"/>
      <c r="D36" s="41" t="s">
        <v>26</v>
      </c>
      <c r="E36" s="42"/>
      <c r="F36" s="43"/>
      <c r="G36" s="44"/>
      <c r="H36" s="39"/>
    </row>
    <row r="37" spans="2:7" ht="15">
      <c r="B37" s="47"/>
      <c r="G37" s="48" t="s">
        <v>35</v>
      </c>
    </row>
  </sheetData>
  <sheetProtection selectLockedCells="1" selectUnlockedCells="1"/>
  <mergeCells count="16">
    <mergeCell ref="A1:L1"/>
    <mergeCell ref="B2:G2"/>
    <mergeCell ref="B3:G3"/>
    <mergeCell ref="B5:B7"/>
    <mergeCell ref="C5:C7"/>
    <mergeCell ref="D5:D7"/>
    <mergeCell ref="E5:G5"/>
    <mergeCell ref="E6:G6"/>
    <mergeCell ref="B9:B15"/>
    <mergeCell ref="C9:C15"/>
    <mergeCell ref="B16:B22"/>
    <mergeCell ref="C16:C22"/>
    <mergeCell ref="B23:B29"/>
    <mergeCell ref="C23:C29"/>
    <mergeCell ref="B30:B36"/>
    <mergeCell ref="C30:C36"/>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Lubov Matveeva</cp:lastModifiedBy>
  <cp:lastPrinted>2013-07-15T11:48:17Z</cp:lastPrinted>
  <dcterms:created xsi:type="dcterms:W3CDTF">2012-11-30T07:27:09Z</dcterms:created>
  <dcterms:modified xsi:type="dcterms:W3CDTF">2013-07-15T11:49:23Z</dcterms:modified>
  <cp:category/>
  <cp:version/>
  <cp:contentType/>
  <cp:contentStatus/>
  <cp:revision>6</cp:revision>
</cp:coreProperties>
</file>