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95" windowHeight="11640"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'Лист1'!$C$12</definedName>
    <definedName name="_ftnref2" localSheetId="0">'Лист1'!$C$16</definedName>
    <definedName name="_ftnref3" localSheetId="0">'Лист1'!$C$19</definedName>
    <definedName name="_ftnref4" localSheetId="0">'Лист1'!$C$23</definedName>
    <definedName name="_xlnm.Print_Titles" localSheetId="0">'Лист1'!$10:$10</definedName>
    <definedName name="_xlnm.Print_Area" localSheetId="0">'Лист1'!$A$1:$G$67</definedName>
  </definedNames>
  <calcPr fullCalcOnLoad="1"/>
</workbook>
</file>

<file path=xl/sharedStrings.xml><?xml version="1.0" encoding="utf-8"?>
<sst xmlns="http://schemas.openxmlformats.org/spreadsheetml/2006/main" count="82" uniqueCount="33">
  <si>
    <t>Статус</t>
  </si>
  <si>
    <r>
      <t>…</t>
    </r>
    <r>
      <rPr>
        <sz val="10"/>
        <rFont val="Times New Roman"/>
        <family val="1"/>
      </rPr>
      <t xml:space="preserve"> </t>
    </r>
  </si>
  <si>
    <t>".</t>
  </si>
  <si>
    <t xml:space="preserve">«Йöзöс велöдöм сöвмöдöм»                         Коми Республикаса канму уджтас вынсьöдöм йылысь» Коми Республикаса Веськöдлан котырлöн 2012 во кöч тöлысь 28 лунся         411 №-а шуöмö пыртöм вежсьӧмъяс дорӧ 
3 СОДТӦД
</t>
  </si>
  <si>
    <t>"Йӧзӧс велӧдӧм сӧвмӧдӧм" Коми Республикаса канму уджтас дорӧ 7 СОДТӦД</t>
  </si>
  <si>
    <t xml:space="preserve">                          </t>
  </si>
  <si>
    <t>Сьӧмӧн могмӧдан ӧшмӧс</t>
  </si>
  <si>
    <t>Канму уджтаслӧн, канму уджтасса уджтасувлӧн ним</t>
  </si>
  <si>
    <t>ставыс</t>
  </si>
  <si>
    <t xml:space="preserve">Коми Республикаса республиканскӧй сьӧмкуд </t>
  </si>
  <si>
    <t xml:space="preserve">    - на пиысь федеральнӧй сьӧмкуд тшӧт весьтӧ </t>
  </si>
  <si>
    <t xml:space="preserve">муниципальнӧй районъясса (кар кытшъясса) сьӧмкудъяс </t>
  </si>
  <si>
    <t>абу сьӧмкудса тшӧт  (вот кокньӧдъяс)</t>
  </si>
  <si>
    <t xml:space="preserve">юридическӧй кывкутысьяс </t>
  </si>
  <si>
    <t xml:space="preserve">чӧжӧс вайысь уджысь сьӧм </t>
  </si>
  <si>
    <t xml:space="preserve">Канму уджтас </t>
  </si>
  <si>
    <t xml:space="preserve">Йӧзӧс велӧдӧм сӧвмӧдӧм </t>
  </si>
  <si>
    <t xml:space="preserve">1 уджтасув  </t>
  </si>
  <si>
    <t xml:space="preserve">2 уджтасув </t>
  </si>
  <si>
    <t>Коми Республикаын школаӧдз велӧдӧм сӧвмӧдӧм</t>
  </si>
  <si>
    <t xml:space="preserve">3 уджтасув </t>
  </si>
  <si>
    <t xml:space="preserve">4 уджтасув </t>
  </si>
  <si>
    <t>Коми Республикаса уджсикасӧ велӧдӧм сӧвмӧдӧм</t>
  </si>
  <si>
    <t>Коми Республикаса челядь да том йӧз</t>
  </si>
  <si>
    <t>5 уджтасув</t>
  </si>
  <si>
    <t>6 уджтасув</t>
  </si>
  <si>
    <t>Коми Республикаын Россия Федерацияса гражданаӧс военнӧй служба дорӧ призывводзса дасьтӧм</t>
  </si>
  <si>
    <t>7 уджтасув</t>
  </si>
  <si>
    <t xml:space="preserve">  "Йӧзӧс велӧдӧм сӧвмӧдӧм" канму уджтас збыльмӧдӧм могысь условиеясӧн могмӧдӧм</t>
  </si>
  <si>
    <t xml:space="preserve">"Йӧзӧс велӧдӧм сӧвмӧдӧм" Коми Республикаса канму уджтасса медшöр могъяс  олöмö пöртöм могысь сьöмöн могмöдöм да Коми Республикаса канму абу сьöмкуд фондъясса сьöмкудъяслöн, муниципальнöй районъяслысь (кар кытшъяслысь) да юридическöй кывкутысьяслысь сьöмкудъяслöн рöскодлысь прогноз (справочнöй) донъялöм </t>
  </si>
  <si>
    <t>Рӧскод донъялӧм (сюрс шайт), вояс</t>
  </si>
  <si>
    <t>Коми Республикаын ӧтув велӧдӧм сӧвмӧдӧм</t>
  </si>
  <si>
    <t>Коми Республикаын олысь челядьлысь дзоньвидзалун бурмӧдӧм да шойччӧм</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</si>
</sst>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0"/>
      <name val="Arial Cyr"/>
      <family val="0"/>
    </font>
    <font>
      <b/>
      <sz val="11"/>
      <name val="Times New Roman"/>
      <family val="1"/>
    </font>
    <font>
      <sz val="1"/>
      <name val="Times New Roman"/>
      <family val="1"/>
    </font>
    <font>
      <sz val="10"/>
      <color indexed="8"/>
      <name val="Times New Roman"/>
      <family val="1"/>
    </font>
    <font>
      <sz val="10"/>
      <name val="Times New Roman"/>
      <family val="1"/>
    </font>
    <font>
      <u val="single"/>
      <sz val="10"/>
      <color indexed="12"/>
      <name val="Arial Cyr"/>
      <family val="0"/>
    </font>
    <font>
      <sz val="8"/>
      <name val="Arial Cyr"/>
      <family val="0"/>
    </font>
    <font>
      <u val="single"/>
      <sz val="10"/>
      <color indexed="36"/>
      <name val="Arial Cyr"/>
      <family val="0"/>
    </font>
    <font>
      <b/>
      <sz val="12"/>
      <name val="Times New Roman"/>
      <family val="1"/>
    </font>
    <font>
      <sz val="11"/>
      <name val="Times New Roman"/>
      <family val="1"/>
    </font>
    <font>
      <sz val="12"/>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36">
    <xf numFmtId="0" fontId="0" fillId="0" borderId="0" xfId="0" applyAlignment="1">
      <alignment/>
    </xf>
    <xf numFmtId="0" fontId="0" fillId="32" borderId="0" xfId="0" applyFill="1" applyAlignment="1">
      <alignment/>
    </xf>
    <xf numFmtId="168" fontId="0" fillId="32" borderId="0" xfId="0" applyNumberFormat="1" applyFill="1" applyAlignment="1">
      <alignment horizontal="right"/>
    </xf>
    <xf numFmtId="0" fontId="4" fillId="32" borderId="0" xfId="0" applyFont="1" applyFill="1" applyAlignment="1">
      <alignment/>
    </xf>
    <xf numFmtId="0" fontId="9" fillId="32" borderId="0" xfId="0" applyFont="1" applyFill="1" applyAlignment="1">
      <alignment/>
    </xf>
    <xf numFmtId="0" fontId="2" fillId="32" borderId="0" xfId="0" applyFont="1" applyFill="1" applyAlignment="1">
      <alignment/>
    </xf>
    <xf numFmtId="0" fontId="4" fillId="32" borderId="10" xfId="0" applyNumberFormat="1" applyFont="1" applyFill="1" applyBorder="1" applyAlignment="1">
      <alignment horizontal="center" vertical="top" wrapText="1"/>
    </xf>
    <xf numFmtId="0" fontId="3" fillId="32" borderId="10" xfId="0" applyFont="1" applyFill="1" applyBorder="1" applyAlignment="1">
      <alignment horizontal="center" vertical="top" wrapText="1"/>
    </xf>
    <xf numFmtId="0" fontId="3" fillId="32" borderId="10" xfId="0" applyFont="1" applyFill="1" applyBorder="1" applyAlignment="1">
      <alignment horizontal="center" wrapText="1"/>
    </xf>
    <xf numFmtId="0" fontId="3" fillId="32" borderId="10" xfId="0" applyNumberFormat="1" applyFont="1" applyFill="1" applyBorder="1" applyAlignment="1">
      <alignment horizontal="center" wrapText="1"/>
    </xf>
    <xf numFmtId="0" fontId="3" fillId="32" borderId="10" xfId="0" applyFont="1" applyFill="1" applyBorder="1" applyAlignment="1">
      <alignment vertical="top" wrapText="1"/>
    </xf>
    <xf numFmtId="168" fontId="3" fillId="32" borderId="10" xfId="0" applyNumberFormat="1" applyFont="1" applyFill="1" applyBorder="1" applyAlignment="1">
      <alignment horizontal="right" wrapText="1"/>
    </xf>
    <xf numFmtId="168" fontId="3" fillId="32" borderId="10" xfId="0" applyNumberFormat="1" applyFont="1" applyFill="1" applyBorder="1" applyAlignment="1">
      <alignment horizontal="center" wrapText="1"/>
    </xf>
    <xf numFmtId="0" fontId="4" fillId="32" borderId="10" xfId="0" applyFont="1" applyFill="1" applyBorder="1" applyAlignment="1">
      <alignment vertical="top" wrapText="1"/>
    </xf>
    <xf numFmtId="0" fontId="8" fillId="32" borderId="0" xfId="0" applyFont="1" applyFill="1" applyAlignment="1">
      <alignment horizontal="center" vertical="top" wrapText="1"/>
    </xf>
    <xf numFmtId="0" fontId="8" fillId="32" borderId="0" xfId="0" applyFont="1" applyFill="1" applyAlignment="1">
      <alignment wrapText="1"/>
    </xf>
    <xf numFmtId="0" fontId="3" fillId="32" borderId="10" xfId="0" applyFont="1" applyFill="1" applyBorder="1" applyAlignment="1">
      <alignment horizontal="justify" vertical="top" wrapText="1"/>
    </xf>
    <xf numFmtId="168" fontId="3" fillId="32" borderId="10" xfId="0" applyNumberFormat="1" applyFont="1" applyFill="1" applyBorder="1" applyAlignment="1">
      <alignment horizontal="right" vertical="top" wrapText="1"/>
    </xf>
    <xf numFmtId="168" fontId="4" fillId="32" borderId="10" xfId="0" applyNumberFormat="1" applyFont="1" applyFill="1" applyBorder="1" applyAlignment="1">
      <alignment horizontal="right" vertical="top" wrapText="1"/>
    </xf>
    <xf numFmtId="0" fontId="0" fillId="32" borderId="0" xfId="0" applyFill="1" applyAlignment="1">
      <alignment horizontal="right"/>
    </xf>
    <xf numFmtId="168" fontId="0" fillId="32" borderId="0" xfId="0" applyNumberFormat="1" applyFill="1" applyAlignment="1">
      <alignment/>
    </xf>
    <xf numFmtId="0" fontId="10" fillId="32" borderId="0" xfId="0" applyFont="1" applyFill="1" applyAlignment="1">
      <alignment/>
    </xf>
    <xf numFmtId="168" fontId="10" fillId="32" borderId="0" xfId="0" applyNumberFormat="1" applyFont="1" applyFill="1" applyAlignment="1">
      <alignment horizontal="right"/>
    </xf>
    <xf numFmtId="0" fontId="11" fillId="32" borderId="0" xfId="0" applyFont="1" applyFill="1" applyAlignment="1">
      <alignment horizontal="right"/>
    </xf>
    <xf numFmtId="168" fontId="11" fillId="32" borderId="0" xfId="0" applyNumberFormat="1" applyFont="1" applyFill="1" applyAlignment="1">
      <alignment horizontal="right"/>
    </xf>
    <xf numFmtId="0" fontId="3" fillId="32" borderId="10" xfId="0" applyFont="1" applyFill="1" applyBorder="1" applyAlignment="1">
      <alignment horizontal="left" vertical="top" wrapText="1"/>
    </xf>
    <xf numFmtId="0" fontId="3" fillId="32" borderId="10" xfId="0" applyFont="1" applyFill="1" applyBorder="1" applyAlignment="1">
      <alignment vertical="top" wrapText="1"/>
    </xf>
    <xf numFmtId="0" fontId="3" fillId="32" borderId="10" xfId="0" applyFont="1" applyFill="1" applyBorder="1" applyAlignment="1">
      <alignment horizontal="left" vertical="top" wrapText="1"/>
    </xf>
    <xf numFmtId="0" fontId="3" fillId="32" borderId="11" xfId="0" applyFont="1" applyFill="1" applyBorder="1" applyAlignment="1">
      <alignment horizontal="left" vertical="top" wrapText="1"/>
    </xf>
    <xf numFmtId="0" fontId="3" fillId="32" borderId="12" xfId="0" applyFont="1" applyFill="1" applyBorder="1" applyAlignment="1">
      <alignment horizontal="left" vertical="top" wrapText="1"/>
    </xf>
    <xf numFmtId="0" fontId="3" fillId="32" borderId="13" xfId="0" applyFont="1" applyFill="1" applyBorder="1" applyAlignment="1">
      <alignment horizontal="left" vertical="top" wrapText="1"/>
    </xf>
    <xf numFmtId="0" fontId="11" fillId="32" borderId="0" xfId="0" applyFont="1" applyFill="1" applyAlignment="1">
      <alignment horizontal="right"/>
    </xf>
    <xf numFmtId="0" fontId="3" fillId="32" borderId="10" xfId="0" applyFont="1" applyFill="1" applyBorder="1" applyAlignment="1">
      <alignment vertical="top" wrapText="1"/>
    </xf>
    <xf numFmtId="0" fontId="3" fillId="32" borderId="10" xfId="0" applyFont="1" applyFill="1" applyBorder="1" applyAlignment="1">
      <alignment horizontal="center" vertical="top" wrapText="1"/>
    </xf>
    <xf numFmtId="0" fontId="11" fillId="32" borderId="0" xfId="0" applyFont="1" applyFill="1" applyAlignment="1">
      <alignment horizontal="right" vertical="top" wrapText="1"/>
    </xf>
    <xf numFmtId="0" fontId="1" fillId="32" borderId="0" xfId="0"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
  <sheetViews>
    <sheetView tabSelected="1" view="pageBreakPreview" zoomScaleSheetLayoutView="100" zoomScalePageLayoutView="0" workbookViewId="0" topLeftCell="A34">
      <selection activeCell="B46" sqref="B46:B52"/>
    </sheetView>
  </sheetViews>
  <sheetFormatPr defaultColWidth="9.00390625" defaultRowHeight="12.75"/>
  <cols>
    <col min="1" max="1" width="30.125" style="1" customWidth="1"/>
    <col min="2" max="2" width="24.25390625" style="1" customWidth="1"/>
    <col min="3" max="3" width="26.00390625" style="1" customWidth="1"/>
    <col min="4" max="5" width="11.875" style="2" bestFit="1" customWidth="1"/>
    <col min="6" max="6" width="11.25390625" style="2" customWidth="1"/>
    <col min="7" max="7" width="21.625" style="1" customWidth="1"/>
    <col min="8" max="10" width="11.75390625" style="1" bestFit="1" customWidth="1"/>
    <col min="11" max="16384" width="9.125" style="1" customWidth="1"/>
  </cols>
  <sheetData>
    <row r="1" spans="3:7" ht="96.75" customHeight="1">
      <c r="C1" s="21"/>
      <c r="D1" s="22"/>
      <c r="E1" s="34" t="s">
        <v>3</v>
      </c>
      <c r="F1" s="34"/>
      <c r="G1" s="34"/>
    </row>
    <row r="2" spans="3:7" ht="13.5" customHeight="1">
      <c r="C2" s="21"/>
      <c r="D2" s="22"/>
      <c r="E2" s="22"/>
      <c r="F2" s="22"/>
      <c r="G2" s="21"/>
    </row>
    <row r="3" spans="1:7" ht="15.75">
      <c r="A3" s="3"/>
      <c r="B3" s="3"/>
      <c r="C3" s="23"/>
      <c r="D3" s="24"/>
      <c r="E3" s="31" t="s">
        <v>5</v>
      </c>
      <c r="F3" s="31"/>
      <c r="G3" s="31"/>
    </row>
    <row r="4" spans="2:7" ht="15.75">
      <c r="B4" s="4"/>
      <c r="C4" s="31" t="s">
        <v>4</v>
      </c>
      <c r="D4" s="31"/>
      <c r="E4" s="31"/>
      <c r="F4" s="31"/>
      <c r="G4" s="31"/>
    </row>
    <row r="5" spans="1:7" ht="12.75">
      <c r="A5" s="35" t="s">
        <v>29</v>
      </c>
      <c r="B5" s="35"/>
      <c r="C5" s="35"/>
      <c r="D5" s="35"/>
      <c r="E5" s="35"/>
      <c r="F5" s="35"/>
      <c r="G5" s="35"/>
    </row>
    <row r="6" spans="1:7" ht="52.5" customHeight="1">
      <c r="A6" s="35"/>
      <c r="B6" s="35"/>
      <c r="C6" s="35"/>
      <c r="D6" s="35"/>
      <c r="E6" s="35"/>
      <c r="F6" s="35"/>
      <c r="G6" s="35"/>
    </row>
    <row r="7" ht="12.75">
      <c r="A7" s="5"/>
    </row>
    <row r="8" spans="1:7" ht="47.25" customHeight="1">
      <c r="A8" s="33" t="s">
        <v>0</v>
      </c>
      <c r="B8" s="33" t="s">
        <v>7</v>
      </c>
      <c r="C8" s="33" t="s">
        <v>6</v>
      </c>
      <c r="D8" s="33" t="s">
        <v>30</v>
      </c>
      <c r="E8" s="33"/>
      <c r="F8" s="33"/>
      <c r="G8" s="33"/>
    </row>
    <row r="9" spans="1:7" ht="12.75">
      <c r="A9" s="33"/>
      <c r="B9" s="33"/>
      <c r="C9" s="33"/>
      <c r="D9" s="6">
        <v>2013</v>
      </c>
      <c r="E9" s="6">
        <v>2014</v>
      </c>
      <c r="F9" s="6">
        <v>2015</v>
      </c>
      <c r="G9" s="7" t="s">
        <v>1</v>
      </c>
    </row>
    <row r="10" spans="1:7" ht="12.75">
      <c r="A10" s="8">
        <v>1</v>
      </c>
      <c r="B10" s="8">
        <v>2</v>
      </c>
      <c r="C10" s="8">
        <v>3</v>
      </c>
      <c r="D10" s="9">
        <v>4</v>
      </c>
      <c r="E10" s="9">
        <v>5</v>
      </c>
      <c r="F10" s="9">
        <v>6</v>
      </c>
      <c r="G10" s="8">
        <v>7</v>
      </c>
    </row>
    <row r="11" spans="1:8" ht="12.75">
      <c r="A11" s="27" t="s">
        <v>15</v>
      </c>
      <c r="B11" s="32" t="s">
        <v>16</v>
      </c>
      <c r="C11" s="26" t="s">
        <v>8</v>
      </c>
      <c r="D11" s="11">
        <f aca="true" t="shared" si="0" ref="D11:F12">D18+D25+D32+D39+D46+D53+D60</f>
        <v>13086658.11176</v>
      </c>
      <c r="E11" s="11">
        <f t="shared" si="0"/>
        <v>11495484.410550002</v>
      </c>
      <c r="F11" s="11">
        <f t="shared" si="0"/>
        <v>11288395.72165</v>
      </c>
      <c r="G11" s="12"/>
      <c r="H11" s="20">
        <f>SUM(D11:F11)</f>
        <v>35870538.24396001</v>
      </c>
    </row>
    <row r="12" spans="1:10" ht="25.5">
      <c r="A12" s="27"/>
      <c r="B12" s="32"/>
      <c r="C12" s="13" t="s">
        <v>9</v>
      </c>
      <c r="D12" s="11">
        <f t="shared" si="0"/>
        <v>12290442.91176</v>
      </c>
      <c r="E12" s="11">
        <f t="shared" si="0"/>
        <v>11416376.610550001</v>
      </c>
      <c r="F12" s="11">
        <f t="shared" si="0"/>
        <v>11221911.42165</v>
      </c>
      <c r="G12" s="8"/>
      <c r="H12" s="20">
        <f>D12-D13</f>
        <v>11863404.01176</v>
      </c>
      <c r="I12" s="20">
        <f>E12-E13</f>
        <v>11339383.010550002</v>
      </c>
      <c r="J12" s="20">
        <f>F12-F13</f>
        <v>11211241.32165</v>
      </c>
    </row>
    <row r="13" spans="1:8" s="15" customFormat="1" ht="25.5">
      <c r="A13" s="27"/>
      <c r="B13" s="32"/>
      <c r="C13" s="13" t="s">
        <v>10</v>
      </c>
      <c r="D13" s="11">
        <f>D20+D27+D34+D41+D48+D62</f>
        <v>427038.89999999997</v>
      </c>
      <c r="E13" s="11">
        <f>E20+E27+E34+E41+E48+E62</f>
        <v>76993.6</v>
      </c>
      <c r="F13" s="11">
        <f>F20+F27+F34+F41+F48+F62</f>
        <v>10670.1</v>
      </c>
      <c r="G13" s="8"/>
      <c r="H13" s="14"/>
    </row>
    <row r="14" spans="1:7" ht="25.5">
      <c r="A14" s="27"/>
      <c r="B14" s="32"/>
      <c r="C14" s="13" t="s">
        <v>11</v>
      </c>
      <c r="D14" s="11">
        <f aca="true" t="shared" si="1" ref="D14:F16">D21+D28+D35+D42+D49+D56+D63</f>
        <v>167547.6</v>
      </c>
      <c r="E14" s="11">
        <f t="shared" si="1"/>
        <v>79107.8</v>
      </c>
      <c r="F14" s="11">
        <f t="shared" si="1"/>
        <v>66484.3</v>
      </c>
      <c r="G14" s="8"/>
    </row>
    <row r="15" spans="1:7" ht="25.5">
      <c r="A15" s="27"/>
      <c r="B15" s="32"/>
      <c r="C15" s="13" t="s">
        <v>12</v>
      </c>
      <c r="D15" s="11">
        <f>D22+D29+D36+D43+D50+D57+D64</f>
        <v>628667.6</v>
      </c>
      <c r="E15" s="11">
        <f t="shared" si="1"/>
        <v>0</v>
      </c>
      <c r="F15" s="11">
        <f t="shared" si="1"/>
        <v>0</v>
      </c>
      <c r="G15" s="8"/>
    </row>
    <row r="16" spans="1:7" ht="12.75">
      <c r="A16" s="27"/>
      <c r="B16" s="32"/>
      <c r="C16" s="16" t="s">
        <v>13</v>
      </c>
      <c r="D16" s="11">
        <f t="shared" si="1"/>
        <v>0</v>
      </c>
      <c r="E16" s="11">
        <f t="shared" si="1"/>
        <v>0</v>
      </c>
      <c r="F16" s="11">
        <f t="shared" si="1"/>
        <v>0</v>
      </c>
      <c r="G16" s="8"/>
    </row>
    <row r="17" spans="1:7" ht="12.75">
      <c r="A17" s="27"/>
      <c r="B17" s="32"/>
      <c r="C17" s="16" t="s">
        <v>14</v>
      </c>
      <c r="D17" s="11"/>
      <c r="E17" s="11"/>
      <c r="F17" s="11"/>
      <c r="G17" s="8"/>
    </row>
    <row r="18" spans="1:7" ht="12.75">
      <c r="A18" s="27" t="s">
        <v>17</v>
      </c>
      <c r="B18" s="32" t="s">
        <v>19</v>
      </c>
      <c r="C18" s="26" t="s">
        <v>8</v>
      </c>
      <c r="D18" s="17">
        <f>D19+D21+D22+D23+D24</f>
        <v>992298.6</v>
      </c>
      <c r="E18" s="17">
        <f>E19+E21+E22+E23+E24</f>
        <v>363693.3</v>
      </c>
      <c r="F18" s="17">
        <f>F19+F21+F22+F23+F24</f>
        <v>205798.2</v>
      </c>
      <c r="G18" s="12"/>
    </row>
    <row r="19" spans="1:7" ht="25.5">
      <c r="A19" s="27"/>
      <c r="B19" s="32"/>
      <c r="C19" s="13" t="s">
        <v>9</v>
      </c>
      <c r="D19" s="17">
        <v>382874</v>
      </c>
      <c r="E19" s="17">
        <v>344389</v>
      </c>
      <c r="F19" s="17">
        <v>194389</v>
      </c>
      <c r="G19" s="10"/>
    </row>
    <row r="20" spans="1:8" s="15" customFormat="1" ht="25.5">
      <c r="A20" s="27"/>
      <c r="B20" s="32"/>
      <c r="C20" s="13" t="s">
        <v>10</v>
      </c>
      <c r="D20" s="11"/>
      <c r="E20" s="11"/>
      <c r="F20" s="11"/>
      <c r="G20" s="8"/>
      <c r="H20" s="14"/>
    </row>
    <row r="21" spans="1:7" ht="25.5">
      <c r="A21" s="27"/>
      <c r="B21" s="32"/>
      <c r="C21" s="13" t="s">
        <v>11</v>
      </c>
      <c r="D21" s="17">
        <f>19446.7+1672.3</f>
        <v>21119</v>
      </c>
      <c r="E21" s="17">
        <f>17632+1672.3</f>
        <v>19304.3</v>
      </c>
      <c r="F21" s="17">
        <f>9736.9+1672.3</f>
        <v>11409.199999999999</v>
      </c>
      <c r="G21" s="10"/>
    </row>
    <row r="22" spans="1:7" ht="25.5">
      <c r="A22" s="27"/>
      <c r="B22" s="32"/>
      <c r="C22" s="13" t="s">
        <v>12</v>
      </c>
      <c r="D22" s="17">
        <v>588305.6</v>
      </c>
      <c r="E22" s="17"/>
      <c r="F22" s="17"/>
      <c r="G22" s="10"/>
    </row>
    <row r="23" spans="1:7" ht="12.75">
      <c r="A23" s="27"/>
      <c r="B23" s="32"/>
      <c r="C23" s="13" t="s">
        <v>13</v>
      </c>
      <c r="D23" s="17"/>
      <c r="E23" s="17"/>
      <c r="F23" s="17"/>
      <c r="G23" s="10"/>
    </row>
    <row r="24" spans="1:7" ht="12.75">
      <c r="A24" s="27"/>
      <c r="B24" s="32"/>
      <c r="C24" s="16" t="s">
        <v>14</v>
      </c>
      <c r="D24" s="17"/>
      <c r="E24" s="17"/>
      <c r="F24" s="17"/>
      <c r="G24" s="10"/>
    </row>
    <row r="25" spans="1:8" ht="12.75">
      <c r="A25" s="27" t="s">
        <v>18</v>
      </c>
      <c r="B25" s="32" t="s">
        <v>31</v>
      </c>
      <c r="C25" s="26" t="s">
        <v>8</v>
      </c>
      <c r="D25" s="17">
        <f>D26+D28+D29+D30+D31</f>
        <v>7396433.10454</v>
      </c>
      <c r="E25" s="17">
        <f>E26+E28+E29+E30+E31</f>
        <v>6447680.76852</v>
      </c>
      <c r="F25" s="17">
        <f>F26+F28+F29+F30+F31</f>
        <v>6357363.346860001</v>
      </c>
      <c r="G25" s="10"/>
      <c r="H25" s="20">
        <f>SUM(D25:G25)</f>
        <v>20201477.219920002</v>
      </c>
    </row>
    <row r="26" spans="1:8" ht="25.5">
      <c r="A26" s="27"/>
      <c r="B26" s="32"/>
      <c r="C26" s="26" t="s">
        <v>9</v>
      </c>
      <c r="D26" s="17">
        <v>7237822.60454</v>
      </c>
      <c r="E26" s="17">
        <v>6417522.76852</v>
      </c>
      <c r="F26" s="17">
        <v>6333415.9468600005</v>
      </c>
      <c r="G26" s="10"/>
      <c r="H26" s="20">
        <f>D26-D27</f>
        <v>6892704.00454</v>
      </c>
    </row>
    <row r="27" spans="1:8" s="15" customFormat="1" ht="25.5">
      <c r="A27" s="27"/>
      <c r="B27" s="32"/>
      <c r="C27" s="13" t="s">
        <v>10</v>
      </c>
      <c r="D27" s="11">
        <f>335863+6438.3+2817.3</f>
        <v>345118.6</v>
      </c>
      <c r="E27" s="11"/>
      <c r="F27" s="11"/>
      <c r="G27" s="8"/>
      <c r="H27" s="14"/>
    </row>
    <row r="28" spans="1:7" ht="25.5">
      <c r="A28" s="27"/>
      <c r="B28" s="32"/>
      <c r="C28" s="13" t="s">
        <v>11</v>
      </c>
      <c r="D28" s="18">
        <f>10234.5+7000+7000+3750+83794+30+6440</f>
        <v>118248.5</v>
      </c>
      <c r="E28" s="18">
        <f>23158+7000</f>
        <v>30158</v>
      </c>
      <c r="F28" s="18">
        <f>16947.4+7000</f>
        <v>23947.4</v>
      </c>
      <c r="G28" s="10"/>
    </row>
    <row r="29" spans="1:7" ht="25.5">
      <c r="A29" s="27"/>
      <c r="B29" s="32"/>
      <c r="C29" s="13" t="s">
        <v>12</v>
      </c>
      <c r="D29" s="17">
        <v>40362</v>
      </c>
      <c r="E29" s="17"/>
      <c r="F29" s="17"/>
      <c r="G29" s="10"/>
    </row>
    <row r="30" spans="1:7" ht="12.75">
      <c r="A30" s="27"/>
      <c r="B30" s="32"/>
      <c r="C30" s="13" t="s">
        <v>13</v>
      </c>
      <c r="D30" s="17"/>
      <c r="E30" s="17"/>
      <c r="F30" s="17"/>
      <c r="G30" s="10"/>
    </row>
    <row r="31" spans="1:7" ht="12.75">
      <c r="A31" s="27"/>
      <c r="B31" s="32"/>
      <c r="C31" s="16" t="s">
        <v>14</v>
      </c>
      <c r="D31" s="17"/>
      <c r="E31" s="17"/>
      <c r="F31" s="17"/>
      <c r="G31" s="10"/>
    </row>
    <row r="32" spans="1:7" ht="12.75">
      <c r="A32" s="27" t="s">
        <v>20</v>
      </c>
      <c r="B32" s="28" t="s">
        <v>22</v>
      </c>
      <c r="C32" s="26" t="s">
        <v>8</v>
      </c>
      <c r="D32" s="17">
        <f>D33+D35+D36+D37+D38</f>
        <v>2246984.87924</v>
      </c>
      <c r="E32" s="17">
        <f>E33+E35+E36+E37+E38</f>
        <v>2348086.7298799995</v>
      </c>
      <c r="F32" s="17">
        <f>F33+F35+F36+F37+F38</f>
        <v>2358883.0569100003</v>
      </c>
      <c r="G32" s="10"/>
    </row>
    <row r="33" spans="1:7" ht="25.5">
      <c r="A33" s="27"/>
      <c r="B33" s="29"/>
      <c r="C33" s="26" t="s">
        <v>9</v>
      </c>
      <c r="D33" s="17">
        <v>2246984.87924</v>
      </c>
      <c r="E33" s="17">
        <v>2348086.7298799995</v>
      </c>
      <c r="F33" s="17">
        <v>2358883.0569100003</v>
      </c>
      <c r="G33" s="10"/>
    </row>
    <row r="34" spans="1:8" s="15" customFormat="1" ht="25.5">
      <c r="A34" s="27"/>
      <c r="B34" s="29"/>
      <c r="C34" s="13" t="s">
        <v>10</v>
      </c>
      <c r="D34" s="11"/>
      <c r="E34" s="11"/>
      <c r="F34" s="11"/>
      <c r="G34" s="8"/>
      <c r="H34" s="14"/>
    </row>
    <row r="35" spans="1:7" ht="25.5">
      <c r="A35" s="27"/>
      <c r="B35" s="29"/>
      <c r="C35" s="13" t="s">
        <v>11</v>
      </c>
      <c r="D35" s="17"/>
      <c r="E35" s="17"/>
      <c r="F35" s="17"/>
      <c r="G35" s="10"/>
    </row>
    <row r="36" spans="1:7" ht="25.5">
      <c r="A36" s="27"/>
      <c r="B36" s="29"/>
      <c r="C36" s="13" t="s">
        <v>12</v>
      </c>
      <c r="D36" s="17"/>
      <c r="E36" s="17"/>
      <c r="F36" s="17"/>
      <c r="G36" s="10"/>
    </row>
    <row r="37" spans="1:7" ht="12.75">
      <c r="A37" s="27"/>
      <c r="B37" s="29"/>
      <c r="C37" s="13" t="s">
        <v>13</v>
      </c>
      <c r="D37" s="17"/>
      <c r="E37" s="17"/>
      <c r="F37" s="17"/>
      <c r="G37" s="10"/>
    </row>
    <row r="38" spans="1:7" ht="12.75">
      <c r="A38" s="27"/>
      <c r="B38" s="30"/>
      <c r="C38" s="16" t="s">
        <v>14</v>
      </c>
      <c r="D38" s="17"/>
      <c r="E38" s="17"/>
      <c r="F38" s="17"/>
      <c r="G38" s="10"/>
    </row>
    <row r="39" spans="1:7" ht="12.75">
      <c r="A39" s="27" t="s">
        <v>21</v>
      </c>
      <c r="B39" s="28" t="s">
        <v>23</v>
      </c>
      <c r="C39" s="26" t="s">
        <v>8</v>
      </c>
      <c r="D39" s="17">
        <f>D40+D42+D43+D44+D45</f>
        <v>1795795.3463199998</v>
      </c>
      <c r="E39" s="17">
        <f>E40+E42+E43+E44+E45</f>
        <v>1669809.8762000033</v>
      </c>
      <c r="F39" s="17">
        <f>F40+F42+F43+F44+F45</f>
        <v>1683563.7530499995</v>
      </c>
      <c r="G39" s="10"/>
    </row>
    <row r="40" spans="1:7" ht="25.5">
      <c r="A40" s="27"/>
      <c r="B40" s="29"/>
      <c r="C40" s="26" t="s">
        <v>9</v>
      </c>
      <c r="D40" s="17">
        <v>1795795.3463199998</v>
      </c>
      <c r="E40" s="17">
        <v>1669809.8762000033</v>
      </c>
      <c r="F40" s="17">
        <v>1683563.7530499995</v>
      </c>
      <c r="G40" s="10"/>
    </row>
    <row r="41" spans="1:8" s="15" customFormat="1" ht="25.5">
      <c r="A41" s="27"/>
      <c r="B41" s="29"/>
      <c r="C41" s="13" t="s">
        <v>10</v>
      </c>
      <c r="D41" s="11">
        <v>5139</v>
      </c>
      <c r="E41" s="11"/>
      <c r="F41" s="11"/>
      <c r="G41" s="8"/>
      <c r="H41" s="14"/>
    </row>
    <row r="42" spans="1:7" ht="25.5">
      <c r="A42" s="27"/>
      <c r="B42" s="29"/>
      <c r="C42" s="13" t="s">
        <v>11</v>
      </c>
      <c r="D42" s="17"/>
      <c r="E42" s="17"/>
      <c r="F42" s="17"/>
      <c r="G42" s="10"/>
    </row>
    <row r="43" spans="1:7" ht="25.5">
      <c r="A43" s="27"/>
      <c r="B43" s="29"/>
      <c r="C43" s="13" t="s">
        <v>12</v>
      </c>
      <c r="D43" s="17"/>
      <c r="E43" s="17"/>
      <c r="F43" s="17"/>
      <c r="G43" s="10"/>
    </row>
    <row r="44" spans="1:7" ht="12.75">
      <c r="A44" s="27"/>
      <c r="B44" s="29"/>
      <c r="C44" s="13" t="s">
        <v>13</v>
      </c>
      <c r="D44" s="17"/>
      <c r="E44" s="17"/>
      <c r="F44" s="17"/>
      <c r="G44" s="10"/>
    </row>
    <row r="45" spans="1:7" ht="12.75">
      <c r="A45" s="27"/>
      <c r="B45" s="30"/>
      <c r="C45" s="16" t="s">
        <v>14</v>
      </c>
      <c r="D45" s="17"/>
      <c r="E45" s="17"/>
      <c r="F45" s="17"/>
      <c r="G45" s="10"/>
    </row>
    <row r="46" spans="1:7" ht="12.75">
      <c r="A46" s="27" t="s">
        <v>24</v>
      </c>
      <c r="B46" s="28" t="s">
        <v>32</v>
      </c>
      <c r="C46" s="26" t="s">
        <v>8</v>
      </c>
      <c r="D46" s="17">
        <f>D47+D49+D50+D51+D52</f>
        <v>570799.7816599999</v>
      </c>
      <c r="E46" s="17">
        <f>E47+E49+E50+E51+E52</f>
        <v>581541.53595</v>
      </c>
      <c r="F46" s="17">
        <f>F47+F49+F50+F51+F52</f>
        <v>597674.36483</v>
      </c>
      <c r="G46" s="10"/>
    </row>
    <row r="47" spans="1:7" ht="25.5">
      <c r="A47" s="27"/>
      <c r="B47" s="29"/>
      <c r="C47" s="26" t="s">
        <v>9</v>
      </c>
      <c r="D47" s="17">
        <v>542619.6816599999</v>
      </c>
      <c r="E47" s="17">
        <v>551896.03595</v>
      </c>
      <c r="F47" s="17">
        <v>566546.66483</v>
      </c>
      <c r="G47" s="10"/>
    </row>
    <row r="48" spans="1:8" s="15" customFormat="1" ht="25.5">
      <c r="A48" s="27"/>
      <c r="B48" s="29"/>
      <c r="C48" s="13" t="s">
        <v>10</v>
      </c>
      <c r="D48" s="17">
        <v>66346.8</v>
      </c>
      <c r="E48" s="17">
        <v>66351.3</v>
      </c>
      <c r="F48" s="17"/>
      <c r="G48" s="8"/>
      <c r="H48" s="14"/>
    </row>
    <row r="49" spans="1:7" ht="25.5">
      <c r="A49" s="27"/>
      <c r="B49" s="29"/>
      <c r="C49" s="13" t="s">
        <v>11</v>
      </c>
      <c r="D49" s="17">
        <v>28180.1</v>
      </c>
      <c r="E49" s="17">
        <v>29645.5</v>
      </c>
      <c r="F49" s="17">
        <v>31127.7</v>
      </c>
      <c r="G49" s="10"/>
    </row>
    <row r="50" spans="1:7" ht="25.5">
      <c r="A50" s="27"/>
      <c r="B50" s="29"/>
      <c r="C50" s="13" t="s">
        <v>12</v>
      </c>
      <c r="D50" s="17"/>
      <c r="E50" s="17"/>
      <c r="F50" s="17"/>
      <c r="G50" s="10"/>
    </row>
    <row r="51" spans="1:7" ht="12.75">
      <c r="A51" s="27"/>
      <c r="B51" s="29"/>
      <c r="C51" s="13" t="s">
        <v>13</v>
      </c>
      <c r="D51" s="17"/>
      <c r="E51" s="17"/>
      <c r="F51" s="17"/>
      <c r="G51" s="10"/>
    </row>
    <row r="52" spans="1:7" ht="12.75">
      <c r="A52" s="27"/>
      <c r="B52" s="30"/>
      <c r="C52" s="16" t="s">
        <v>14</v>
      </c>
      <c r="D52" s="17"/>
      <c r="E52" s="17"/>
      <c r="F52" s="17"/>
      <c r="G52" s="10"/>
    </row>
    <row r="53" spans="1:7" ht="12.75">
      <c r="A53" s="27" t="s">
        <v>25</v>
      </c>
      <c r="B53" s="27" t="s">
        <v>26</v>
      </c>
      <c r="C53" s="26" t="s">
        <v>8</v>
      </c>
      <c r="D53" s="17">
        <f>D54+D56+D57+D58+D59</f>
        <v>6484</v>
      </c>
      <c r="E53" s="17">
        <f>E54+E56+E57+E58+E59</f>
        <v>4052</v>
      </c>
      <c r="F53" s="17">
        <f>F54+F56+F57+F58+F59</f>
        <v>4052</v>
      </c>
      <c r="G53" s="10"/>
    </row>
    <row r="54" spans="1:7" ht="25.5">
      <c r="A54" s="27"/>
      <c r="B54" s="27"/>
      <c r="C54" s="26" t="s">
        <v>9</v>
      </c>
      <c r="D54" s="17">
        <v>6484</v>
      </c>
      <c r="E54" s="17">
        <v>4052</v>
      </c>
      <c r="F54" s="17">
        <v>4052</v>
      </c>
      <c r="G54" s="10"/>
    </row>
    <row r="55" spans="1:8" s="15" customFormat="1" ht="25.5">
      <c r="A55" s="27"/>
      <c r="B55" s="27"/>
      <c r="C55" s="13" t="s">
        <v>10</v>
      </c>
      <c r="D55" s="17"/>
      <c r="E55" s="17"/>
      <c r="F55" s="17"/>
      <c r="G55" s="8"/>
      <c r="H55" s="14"/>
    </row>
    <row r="56" spans="1:7" ht="25.5">
      <c r="A56" s="27"/>
      <c r="B56" s="27"/>
      <c r="C56" s="13" t="s">
        <v>11</v>
      </c>
      <c r="D56" s="17"/>
      <c r="E56" s="17"/>
      <c r="F56" s="17"/>
      <c r="G56" s="10"/>
    </row>
    <row r="57" spans="1:7" ht="25.5">
      <c r="A57" s="27"/>
      <c r="B57" s="27"/>
      <c r="C57" s="25" t="s">
        <v>12</v>
      </c>
      <c r="D57" s="17"/>
      <c r="E57" s="17"/>
      <c r="F57" s="17"/>
      <c r="G57" s="10"/>
    </row>
    <row r="58" spans="1:7" ht="12.75">
      <c r="A58" s="27"/>
      <c r="B58" s="27"/>
      <c r="C58" s="25" t="s">
        <v>13</v>
      </c>
      <c r="D58" s="17"/>
      <c r="E58" s="17"/>
      <c r="F58" s="17"/>
      <c r="G58" s="10"/>
    </row>
    <row r="59" spans="1:7" ht="12.75">
      <c r="A59" s="27"/>
      <c r="B59" s="27"/>
      <c r="C59" s="25" t="s">
        <v>14</v>
      </c>
      <c r="D59" s="17"/>
      <c r="E59" s="17"/>
      <c r="F59" s="17"/>
      <c r="G59" s="10"/>
    </row>
    <row r="60" spans="1:7" ht="12.75">
      <c r="A60" s="27" t="s">
        <v>27</v>
      </c>
      <c r="B60" s="27" t="s">
        <v>28</v>
      </c>
      <c r="C60" s="25" t="s">
        <v>8</v>
      </c>
      <c r="D60" s="17">
        <f>D61+D63+D64+D65+D66</f>
        <v>77862.4</v>
      </c>
      <c r="E60" s="17">
        <f>E61+E63+E64+E65+E66</f>
        <v>80620.2</v>
      </c>
      <c r="F60" s="17">
        <f>F61+F63+F64+F65+F66</f>
        <v>81061</v>
      </c>
      <c r="G60" s="10"/>
    </row>
    <row r="61" spans="1:7" ht="25.5">
      <c r="A61" s="27"/>
      <c r="B61" s="27"/>
      <c r="C61" s="25" t="s">
        <v>9</v>
      </c>
      <c r="D61" s="17">
        <v>77862.4</v>
      </c>
      <c r="E61" s="17">
        <v>80620.2</v>
      </c>
      <c r="F61" s="17">
        <v>81061</v>
      </c>
      <c r="G61" s="10"/>
    </row>
    <row r="62" spans="1:8" s="15" customFormat="1" ht="25.5">
      <c r="A62" s="27"/>
      <c r="B62" s="27"/>
      <c r="C62" s="25" t="s">
        <v>10</v>
      </c>
      <c r="D62" s="11">
        <v>10434.5</v>
      </c>
      <c r="E62" s="11">
        <v>10642.3</v>
      </c>
      <c r="F62" s="11">
        <v>10670.1</v>
      </c>
      <c r="G62" s="8"/>
      <c r="H62" s="14"/>
    </row>
    <row r="63" spans="1:7" ht="25.5">
      <c r="A63" s="27"/>
      <c r="B63" s="27"/>
      <c r="C63" s="25" t="s">
        <v>11</v>
      </c>
      <c r="D63" s="17"/>
      <c r="E63" s="17"/>
      <c r="F63" s="17"/>
      <c r="G63" s="10"/>
    </row>
    <row r="64" spans="1:7" ht="25.5">
      <c r="A64" s="27"/>
      <c r="B64" s="27"/>
      <c r="C64" s="25" t="s">
        <v>12</v>
      </c>
      <c r="D64" s="17"/>
      <c r="E64" s="17"/>
      <c r="F64" s="17"/>
      <c r="G64" s="10"/>
    </row>
    <row r="65" spans="1:7" ht="12.75">
      <c r="A65" s="27"/>
      <c r="B65" s="27"/>
      <c r="C65" s="13" t="s">
        <v>13</v>
      </c>
      <c r="D65" s="17"/>
      <c r="E65" s="17"/>
      <c r="F65" s="17"/>
      <c r="G65" s="10"/>
    </row>
    <row r="66" spans="1:7" ht="12.75">
      <c r="A66" s="27"/>
      <c r="B66" s="27"/>
      <c r="C66" s="16" t="s">
        <v>14</v>
      </c>
      <c r="D66" s="17"/>
      <c r="E66" s="17"/>
      <c r="F66" s="17"/>
      <c r="G66" s="10"/>
    </row>
    <row r="67" ht="12.75">
      <c r="G67" s="19" t="s">
        <v>2</v>
      </c>
    </row>
  </sheetData>
  <sheetProtection/>
  <mergeCells count="24">
    <mergeCell ref="A5:G6"/>
    <mergeCell ref="B46:B52"/>
    <mergeCell ref="B39:B45"/>
    <mergeCell ref="A25:A31"/>
    <mergeCell ref="A18:A24"/>
    <mergeCell ref="B25:B31"/>
    <mergeCell ref="E3:G3"/>
    <mergeCell ref="C4:G4"/>
    <mergeCell ref="B18:B24"/>
    <mergeCell ref="A8:A9"/>
    <mergeCell ref="B8:B9"/>
    <mergeCell ref="E1:G1"/>
    <mergeCell ref="A11:A17"/>
    <mergeCell ref="B11:B17"/>
    <mergeCell ref="C8:C9"/>
    <mergeCell ref="D8:G8"/>
    <mergeCell ref="A60:A66"/>
    <mergeCell ref="B60:B66"/>
    <mergeCell ref="A32:A38"/>
    <mergeCell ref="B32:B38"/>
    <mergeCell ref="A39:A45"/>
    <mergeCell ref="B53:B59"/>
    <mergeCell ref="A53:A59"/>
    <mergeCell ref="A46:A52"/>
  </mergeCells>
  <printOptions/>
  <pageMargins left="0.7480314960629921" right="0.7480314960629921" top="0.984251968503937" bottom="0.984251968503937" header="0.5118110236220472"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dc:creator>
  <cp:keywords/>
  <dc:description/>
  <cp:lastModifiedBy>Admin</cp:lastModifiedBy>
  <cp:lastPrinted>2013-06-28T05:45:01Z</cp:lastPrinted>
  <dcterms:created xsi:type="dcterms:W3CDTF">2012-04-27T07:20:21Z</dcterms:created>
  <dcterms:modified xsi:type="dcterms:W3CDTF">2013-08-15T10:53:40Z</dcterms:modified>
  <cp:category/>
  <cp:version/>
  <cp:contentType/>
  <cp:contentStatus/>
</cp:coreProperties>
</file>