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2" activeTab="0"/>
  </bookViews>
  <sheets>
    <sheet name="2013" sheetId="1" r:id="rId1"/>
  </sheets>
  <definedNames>
    <definedName name="_xlnm.Print_Titles" localSheetId="0">'2013'!$11:$15</definedName>
    <definedName name="Excel_BuiltIn_Print_Titles" localSheetId="0">'2013'!$A$11:$IR$15</definedName>
  </definedNames>
  <calcPr fullCalcOnLoad="1"/>
</workbook>
</file>

<file path=xl/sharedStrings.xml><?xml version="1.0" encoding="utf-8"?>
<sst xmlns="http://schemas.openxmlformats.org/spreadsheetml/2006/main" count="704" uniqueCount="245">
  <si>
    <t xml:space="preserve">«2013-2015 вояс вылӧ аварийнӧй оланін фондысь </t>
  </si>
  <si>
    <t>гражданаӧс мӧдлаӧ овмӧдӧм» республиканскӧй адреснӧй уджтас йылысь»</t>
  </si>
  <si>
    <t xml:space="preserve">Коми Республикаса Веськӧдлан котырлӧн 2013 во косму тӧлысь 12 лунся 120 №-а  </t>
  </si>
  <si>
    <t xml:space="preserve">шуӧмӧ пыртӧм вежсьӧмъяс дорӧ  </t>
  </si>
  <si>
    <t>2 СОДТӦД</t>
  </si>
  <si>
    <t>«2013-2017 вояс вылӧ аварийнӧй оланін фондысь</t>
  </si>
  <si>
    <t>гражданаӧс мӧдлаӧ овмӧдӧм» республиканскӧй адреснӧй уджтас дорӧ</t>
  </si>
  <si>
    <t>1 СОДТӦД</t>
  </si>
  <si>
    <t>Аварийнӧй уна патераа керкаяс, кутшӧмъясӧс 2012 вося  тӧвшӧр тӧлысь 1 лунӧдз лыддьысьсӧны аварийнӧйясӧн да кутшӧмъясӧс колӧ разьны либӧ выльмӧдны вӧдитчӧмын киссьӧм вӧсна,  лыддьӧг</t>
  </si>
  <si>
    <t xml:space="preserve">д/в № </t>
  </si>
  <si>
    <t>УПК инпас</t>
  </si>
  <si>
    <t>УПК-сӧ аварийнӧйӧн лыддьӧм йылысь документ</t>
  </si>
  <si>
    <t>Мӧдлаӧ овмӧдӧм помасьӧмлӧн планируйтан кадпас</t>
  </si>
  <si>
    <t>УПК разьӧмлӧн планируйтан кадпас</t>
  </si>
  <si>
    <t>Ставнас олысьяслӧн лыд</t>
  </si>
  <si>
    <t>Мӧдлаӧ овмӧдны  артыштӧм йӧзлӧн лыд</t>
  </si>
  <si>
    <t>УПК олан жыръяслӧн отувъя плӧщадь</t>
  </si>
  <si>
    <t>Овмӧдӧм вылӧ олан жыръяслӧн лыд</t>
  </si>
  <si>
    <t>Овмӧдӧм вылӧ олан жыръяслӧн плӧщадь</t>
  </si>
  <si>
    <t>Гражданаӧс мӧдлаӧ овмӧдӧмлӧн дон</t>
  </si>
  <si>
    <t xml:space="preserve">
</t>
  </si>
  <si>
    <t>Ставыс</t>
  </si>
  <si>
    <t>сы лыдын</t>
  </si>
  <si>
    <t>Ставыс:</t>
  </si>
  <si>
    <t>сы лыдын:</t>
  </si>
  <si>
    <t>Номер</t>
  </si>
  <si>
    <t>Кадпас</t>
  </si>
  <si>
    <t>ас киын кутан эмбур</t>
  </si>
  <si>
    <t>муниципальнӧй эмбур</t>
  </si>
  <si>
    <t>Фондлӧн сьӧм тшӧт весьтӧ</t>
  </si>
  <si>
    <t>Россия Федерацияса субъектлӧн сьӧмкуд сьӧм тшӧт весьтӧ</t>
  </si>
  <si>
    <t xml:space="preserve">Меставывса сьӧмкудйысь сьӧм тшӧт весьтӧ </t>
  </si>
  <si>
    <t>Сьӧмкудйысь ӧтдор сьӧмӧн могмӧдан источникъяс</t>
  </si>
  <si>
    <t xml:space="preserve">
</t>
  </si>
  <si>
    <t>морт</t>
  </si>
  <si>
    <t>кв.м</t>
  </si>
  <si>
    <t>ед.</t>
  </si>
  <si>
    <t>шайт</t>
  </si>
  <si>
    <t xml:space="preserve">
</t>
  </si>
  <si>
    <t>Коми Республика серти ставнас:</t>
  </si>
  <si>
    <t>X</t>
  </si>
  <si>
    <t>2013-2014 вояс вылӧ Коми Республика серти ставнас:</t>
  </si>
  <si>
    <t>«Воркута» КК МЮ серти ставнас:</t>
  </si>
  <si>
    <t>Воркута к Ленинград ул 21к.</t>
  </si>
  <si>
    <t>31.12.2014</t>
  </si>
  <si>
    <t>31.12.2015</t>
  </si>
  <si>
    <t>Воркута к Ленинград ул 38 к.</t>
  </si>
  <si>
    <t>Воркута к Ленинград ул 40 к.</t>
  </si>
  <si>
    <t>Воркута к Ленин ул 19 к.</t>
  </si>
  <si>
    <t xml:space="preserve">Воркута к Ленин ул 20 А к. </t>
  </si>
  <si>
    <t>Воркута к Энгельс ул 4 к.</t>
  </si>
  <si>
    <t>номер абу</t>
  </si>
  <si>
    <t>«Печора» КК МЮ серти ставнас:</t>
  </si>
  <si>
    <t>Х</t>
  </si>
  <si>
    <t>Печора к. Кӧрт туй ул. 11 к.</t>
  </si>
  <si>
    <t>Печора к. Н.Островский ул. 1 к.</t>
  </si>
  <si>
    <t>Печора к. Больничнӧй ул.  72 "Б" к.</t>
  </si>
  <si>
    <t>Печора к. Асыввыв ул. 10 к.</t>
  </si>
  <si>
    <t>Печора к. Кӧрт туй ул. 43 к.</t>
  </si>
  <si>
    <t>Печора к. Мехколонна-53 ул. 2 к.</t>
  </si>
  <si>
    <t>Печора к. Больничнӧй ул. .45 "А" к.</t>
  </si>
  <si>
    <t>Печора к. Октябр ул. 3 к.</t>
  </si>
  <si>
    <t>Печора к. Куратов ул. 1 к.</t>
  </si>
  <si>
    <t>Печора к. Московскӧй ул. 16 к.</t>
  </si>
  <si>
    <t>Печора к. Мездлун ул. 34 к.</t>
  </si>
  <si>
    <t>Печора к. Щипачкин ул. 10 к.</t>
  </si>
  <si>
    <t>Печора к. Больничнӧй уд. 37 "Д" к.</t>
  </si>
  <si>
    <t>Печора к. Больничнӧй ул. 62 к.</t>
  </si>
  <si>
    <t>Печора к. Асыввыв ул. 18 к.</t>
  </si>
  <si>
    <t>Печора к. Больничнӧй ул. 76 к.</t>
  </si>
  <si>
    <t>Печора к.  Вокзалдор ул. 29 к.</t>
  </si>
  <si>
    <t>Печора к. Спорт ул. 6 к.</t>
  </si>
  <si>
    <t>Печора к. Социалистическӧй ул.  40 к.</t>
  </si>
  <si>
    <t>Путеец ккп.  Паркдор ул. 37 "А" к.</t>
  </si>
  <si>
    <t>Печора к. Асыввыв ул. 2 к.</t>
  </si>
  <si>
    <t>Печора к. Мехколонна-53 ул. 4 к.</t>
  </si>
  <si>
    <t>Печора к. Мехколонна-53 ул. 8 к.</t>
  </si>
  <si>
    <t>Печора к. Сӧветскӧй ул. 51 к.</t>
  </si>
  <si>
    <t>Печора к. Чехов ул. 60 к.</t>
  </si>
  <si>
    <t>Печора к. Кӧрт туй ул. 7 к.</t>
  </si>
  <si>
    <t>Печора к. Пионер ул. 31 к.</t>
  </si>
  <si>
    <t>Печора к. Юдор ул. 4 к.</t>
  </si>
  <si>
    <t>Печора к. Гагарин ул.  10 к.</t>
  </si>
  <si>
    <t>Печора к. Н.Островский ул. 6 к.</t>
  </si>
  <si>
    <t>Печора к. Войвыв  уличкост 13 к.</t>
  </si>
  <si>
    <t>Путеец ккп. Паркдор ул. 3 к.</t>
  </si>
  <si>
    <t>Печора к. Кӧрт туй ул. 13 к.</t>
  </si>
  <si>
    <t>Печора к. Мехколонна-53 ул. 18 к.</t>
  </si>
  <si>
    <t>Печора к. Московскӧй ул. 9 к.</t>
  </si>
  <si>
    <t>Печора к. Московскӧй ул. 10 к.</t>
  </si>
  <si>
    <t>Печора к. Московскӧй ул. 23 к.</t>
  </si>
  <si>
    <t>Печора к. .Н.Островский ул. 28 к.</t>
  </si>
  <si>
    <t>Печора к. Войвыв уличкост 15 к.</t>
  </si>
  <si>
    <t>Печора к. Первомай ул. 1 "А" к.</t>
  </si>
  <si>
    <t>Печора к. Пионер ул. 1 к.</t>
  </si>
  <si>
    <t>Печора к. Щипачкин ул. 12 к.</t>
  </si>
  <si>
    <t>Печора к. Кӧрт туй ул. 25 к.</t>
  </si>
  <si>
    <t>Печора к. Войвыв уличкост 9 к.</t>
  </si>
  <si>
    <t>Печора к. Сӧветскӧй ул. 26 к.</t>
  </si>
  <si>
    <t>Печора к. Мехколонна-53 ул. 10 к.</t>
  </si>
  <si>
    <t>Печора к. Стадиондор ул. 4 к.</t>
  </si>
  <si>
    <t>Путеец ккп. Паркдор ул. 7 к.</t>
  </si>
  <si>
    <t>Путеец ккп. Паркдор ул. 33 к.</t>
  </si>
  <si>
    <t>Печора к. Кӧрт туй ул. 44 к.</t>
  </si>
  <si>
    <t>Печора к. Октябр ул. 9 к.</t>
  </si>
  <si>
    <t>Печора к. Сӧветскӧй ул. 41 к.</t>
  </si>
  <si>
    <t>Путеец ккп. Паркдор ул. 31 к.</t>
  </si>
  <si>
    <t>Печора к. Больничнӧй ул. 39 к</t>
  </si>
  <si>
    <t>Печора к. Гагарин ул. 33 "Б" к.</t>
  </si>
  <si>
    <t>Печора к. Октябр ул. 11 к.</t>
  </si>
  <si>
    <t>Печора к. Пионер ул. 13 к.</t>
  </si>
  <si>
    <t>Печора к. Пионер ул. 29 к.</t>
  </si>
  <si>
    <t>Печора к. Октябр ул.8 к.</t>
  </si>
  <si>
    <t>Печора к. Станцияберд ул. 6 к.</t>
  </si>
  <si>
    <t>Путеец ккп. Паркдор ул. 35 к.</t>
  </si>
  <si>
    <t>Путеец ккп. Паркдор ул. 37 "Б" к.</t>
  </si>
  <si>
    <t>Путеец ккп. Паркдор ул. 39 к.</t>
  </si>
  <si>
    <t>Печора к. Сӧветскӧй ул. 28 к.</t>
  </si>
  <si>
    <t>«Сосногорск» МР МЮ серти ставыс:</t>
  </si>
  <si>
    <t>Сосногорск к Зоя Космодемьянская ул 28 к.</t>
  </si>
  <si>
    <t>Сосногорск к Зоя Космодемьянская ул. 32 к.</t>
  </si>
  <si>
    <t>Сосногорск к Гипс рудник ул. 46 к.</t>
  </si>
  <si>
    <t>Сосногорск к Октябрлы 40 во ул 30 к.</t>
  </si>
  <si>
    <t>75</t>
  </si>
  <si>
    <t>Сосногорск к Сӧветскӧй ул. 11 к.</t>
  </si>
  <si>
    <t>2014-2015 вояс вылӧ Коми Республика серти ставыс:</t>
  </si>
  <si>
    <t>«Воркута» КК МЮ серти ставыс:</t>
  </si>
  <si>
    <t>1</t>
  </si>
  <si>
    <t>Воркута к Энгельс ул. 8 к.</t>
  </si>
  <si>
    <t>31.12.2016</t>
  </si>
  <si>
    <t>2</t>
  </si>
  <si>
    <t>Воркута к Лермонтов ул. 8 к.</t>
  </si>
  <si>
    <t>14</t>
  </si>
  <si>
    <t>«Печора» МР МЮ серти ставыс:</t>
  </si>
  <si>
    <t>Печора к. Московскӧй ул. 14 к.</t>
  </si>
  <si>
    <t>Кедровӧй Шор п. Паркдор ул. 15 к.</t>
  </si>
  <si>
    <t>Кедровӧй Шор п. Паркдор ул. 17 к.</t>
  </si>
  <si>
    <t>Кожва ккп. Транспорт уличкост 8 к.</t>
  </si>
  <si>
    <t>Озернӧй п. Гагарин ул. 5 к.</t>
  </si>
  <si>
    <t>Озернӧй п. Шӧр ул. 3 к.</t>
  </si>
  <si>
    <t>Озернӧй п. Шӧр ул. 10 к. - 8 №-а керка пыдди</t>
  </si>
  <si>
    <t>Печора к. Гагарин ул. 33 "В" к.</t>
  </si>
  <si>
    <t>Печора к. Путеецъяс ул. 1 к.</t>
  </si>
  <si>
    <t>Печора к. Воркута ул. 2 "А" к.</t>
  </si>
  <si>
    <t>Печора к. Октябр ул. 10 к.</t>
  </si>
  <si>
    <t>Печора к. Сӧветскӧй ул. 30 к.</t>
  </si>
  <si>
    <t>Печора к. Гагарин ул. 6 к.</t>
  </si>
  <si>
    <t>Печора к. Рытыввыв ул. 62 к.</t>
  </si>
  <si>
    <t>Печора к. Юдор ул. 1 к.</t>
  </si>
  <si>
    <t>Печора к. Мездлун ул. 7 к.</t>
  </si>
  <si>
    <t>Печора к. Московскӧй ул. 27 к.</t>
  </si>
  <si>
    <t>Печора к. Рытыввыв ул. 36 к.</t>
  </si>
  <si>
    <t>Печора к. Сӧветскӧй ул. 34 к.</t>
  </si>
  <si>
    <t>Кожва ккп. Вузасян уличкост 5 к.</t>
  </si>
  <si>
    <t>Краснӧй Яг п. Школадор ул. 15 к.</t>
  </si>
  <si>
    <t>Талый п. Рабочӧй ул. 18 к.</t>
  </si>
  <si>
    <t>Печора к. Ӧзын ул. 13 к.</t>
  </si>
  <si>
    <t>Печора к. Кӧрт туй ул. 47 к.</t>
  </si>
  <si>
    <t>Печора к. Юдор ул. 3 к.</t>
  </si>
  <si>
    <t>Печора к. Московскӧй ул. 31 к.</t>
  </si>
  <si>
    <t>Печора к. Гагарин ул. 28 к.</t>
  </si>
  <si>
    <t>Печора к. Ленинград ул. 3 к.</t>
  </si>
  <si>
    <t>Печора к. Октябр ул. 2 к.</t>
  </si>
  <si>
    <t>Печора к. Социалистическӧй ул. 48 "А" к.</t>
  </si>
  <si>
    <t>Печора к. Асыввыв ул. 14 к.</t>
  </si>
  <si>
    <t>Печора к. Асыввыв ул. 4 к.</t>
  </si>
  <si>
    <t>Печора к. Ӧзын ул. 17 к.</t>
  </si>
  <si>
    <t>Озернӧй п. Запруднӧй ул. 3 к.</t>
  </si>
  <si>
    <t>Печора к. Пионер ул. 30 к.</t>
  </si>
  <si>
    <t>Печора к. Пионер ул. 9 к.</t>
  </si>
  <si>
    <t>Печора к. Асыввыв ул. 16 к.</t>
  </si>
  <si>
    <t>Печора к. Гагарин ул. 14 к.</t>
  </si>
  <si>
    <t>Печора к. Кӧрт туй ул. 21 к.</t>
  </si>
  <si>
    <t>Печора к. Первомай ул. 21 к.</t>
  </si>
  <si>
    <t>Изъяю ккп. Парма ул.3 к.</t>
  </si>
  <si>
    <t>Кожва ккп. Октябр ул. 4 к.</t>
  </si>
  <si>
    <t>Кожва ккп. Октябр ул. 17 к.</t>
  </si>
  <si>
    <t>Кожва ккп. Транспорт уличкост 7 "Б" к.</t>
  </si>
  <si>
    <t>Изъяю ккп. Парма ул. 4 к.</t>
  </si>
  <si>
    <t>Кожва ккп. Космонавт ул. 1 к .</t>
  </si>
  <si>
    <t>Озернӧй п. Терешкова ул. 1 к.</t>
  </si>
  <si>
    <t>Озернӧй п. Терешкова ул. 3 к.</t>
  </si>
  <si>
    <t>Озернӧй п. Шӧр ул. 12 к.</t>
  </si>
  <si>
    <t>Печора к. Гагарин ул. 33 "Г" к.</t>
  </si>
  <si>
    <t>«Сосногорск» МР МЮ серти ставыс :</t>
  </si>
  <si>
    <t>Сосногорск к., Лунвыв уличкост, 14а к.</t>
  </si>
  <si>
    <t>Сосногорск к., Лермонтов ул., 17 к.</t>
  </si>
  <si>
    <t>2015-2016 вояс вылӧ Коми Республика серти ставыс:</t>
  </si>
  <si>
    <t>Елецкӧй ккп. Стрӧитчысь ул. 5 к.</t>
  </si>
  <si>
    <t>30.08.2017</t>
  </si>
  <si>
    <t>Печора к. Асыввыв ул. 9 к.</t>
  </si>
  <si>
    <t>Кожва ккп. Пионер уличкост 9 к.</t>
  </si>
  <si>
    <t>Кожва ккп. Рабочӧй уличкост 4 к.</t>
  </si>
  <si>
    <t>Печора к. Н.Островский ул. 8 к.</t>
  </si>
  <si>
    <t>Кожва ккп. Вӧр ул. 30 к.</t>
  </si>
  <si>
    <t>Кожва ккп. Октябр ул. 14 к.</t>
  </si>
  <si>
    <t>Кожва ккп.  Гӧраув уличкост 2 к.</t>
  </si>
  <si>
    <t>Печора к. Московскӧй ул. 5 к.</t>
  </si>
  <si>
    <t>Печора к. Стадиондор ул. 53 к.</t>
  </si>
  <si>
    <t>Кожва ккп. Октябр ул. 33  к.</t>
  </si>
  <si>
    <t>Печора к. Октябр ул. 6 к.</t>
  </si>
  <si>
    <t>Печора к. Октябр ул. 7 к.</t>
  </si>
  <si>
    <t>Печора к. Гагарин ул. 33 "А" к.</t>
  </si>
  <si>
    <t>Печора к. Московскӧй ул. 12 к.</t>
  </si>
  <si>
    <t>Кӧджарӧм п. Горький ул. 29 к.</t>
  </si>
  <si>
    <t>Печора к. Гагарин ул. 42 "А" к.</t>
  </si>
  <si>
    <t>Печора к. Социалистическӧй ул. 30 к.</t>
  </si>
  <si>
    <t>Печора к. Ленин ул. 10 к.</t>
  </si>
  <si>
    <t>Печора к. Сӧветскӧй ул. 32 к.</t>
  </si>
  <si>
    <t>Кожва ккп. Октябр ул. 30 к.</t>
  </si>
  <si>
    <t>Кожва ккп. Станциядор уличкост 3 к.</t>
  </si>
  <si>
    <t>Кожва ккп. Сӧветскӧй ул. 13 к.</t>
  </si>
  <si>
    <t>Кожва ккп. Издор ул. 6 к.</t>
  </si>
  <si>
    <t xml:space="preserve"> «Сосногорск» МР МЮ серти ставыс:</t>
  </si>
  <si>
    <t>Сосногорск к., Зоя Космодемьянская ул., 25 к.</t>
  </si>
  <si>
    <t>2016-2017 вояс вылӧ Коми Республика серти ставыс:</t>
  </si>
  <si>
    <t>Сивӧй Маска п Школадор ул. 10 к.</t>
  </si>
  <si>
    <t>56</t>
  </si>
  <si>
    <t>20.08.2017</t>
  </si>
  <si>
    <t xml:space="preserve"> «Печора» МР МЮ серти ставыс:</t>
  </si>
  <si>
    <t>Печора к. Московскӧй ул. 4 к.</t>
  </si>
  <si>
    <t>Печора к. Ӧзын ул. 10 к.</t>
  </si>
  <si>
    <t>Печора к. Н.Островский ул. 4 к.</t>
  </si>
  <si>
    <t>Печора к. Н.Островский ул. 4 "А" к.</t>
  </si>
  <si>
    <t>Печора к. Стрӧитчысьяс ул. 6 к.</t>
  </si>
  <si>
    <t>Печора к. Ӧзын ул.  11 к.</t>
  </si>
  <si>
    <t>Печора к. Социалистическӧй ул. 46 "А" к.</t>
  </si>
  <si>
    <t>Сосногорск к., Лунвыв уличкост ул. 14 к.</t>
  </si>
  <si>
    <t>2017 во вылӧ Коми Республика серти ставыс:</t>
  </si>
  <si>
    <t>Воркута к Спорт уличкост 11 А к.</t>
  </si>
  <si>
    <t>66</t>
  </si>
  <si>
    <t>Изъяю ккп. Вокзал ул. 8 к.</t>
  </si>
  <si>
    <t>Изъяю ккп. Стрӧитчысьяс ул. 7 к.</t>
  </si>
  <si>
    <t>Изъяю ккп. Парма ул. 1 к.</t>
  </si>
  <si>
    <t>Кожва ккп. Вӧр ул. 45 к.</t>
  </si>
  <si>
    <t>Кожва ккп. Издор ул. 1 к.</t>
  </si>
  <si>
    <t>Печора к. Стадиондор ул. 57 к.</t>
  </si>
  <si>
    <t>Печора к. Юдор ул. 2 к.</t>
  </si>
  <si>
    <t>Кожва ккп. Вӧр ул. 29 к.</t>
  </si>
  <si>
    <t>Кожва ккп. Издор ул. 18 к.</t>
  </si>
  <si>
    <t>Печора к. Московскӧй ул. 2 к.</t>
  </si>
  <si>
    <t>Печора к. Рытыввыв ул. 50 к.</t>
  </si>
  <si>
    <t>Печора к. Пионер ул. 34 к.</t>
  </si>
  <si>
    <t>Сосногорск к., Лунвыв  уличкост ул.,  22 к.</t>
  </si>
  <si>
    <t>".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</si>
</sst>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#,##0"/>
    <numFmt numFmtId="168" formatCode="#,##0.00"/>
    <numFmt numFmtId="169" formatCode="0"/>
    <numFmt numFmtId="170" formatCode="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106">
    <xf numFmtId="164" fontId="0" fillId="0" borderId="0" xfId="0" applyAlignment="1">
      <alignment/>
    </xf>
    <xf numFmtId="165" fontId="3" fillId="2" borderId="0" xfId="0" applyNumberFormat="1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left" vertical="center" wrapText="1"/>
    </xf>
    <xf numFmtId="166" fontId="3" fillId="2" borderId="0" xfId="0" applyNumberFormat="1" applyFont="1" applyFill="1" applyAlignment="1">
      <alignment horizontal="center" vertical="center" wrapText="1"/>
    </xf>
    <xf numFmtId="167" fontId="3" fillId="2" borderId="0" xfId="0" applyNumberFormat="1" applyFont="1" applyFill="1" applyAlignment="1">
      <alignment horizontal="center" vertical="center" wrapText="1"/>
    </xf>
    <xf numFmtId="168" fontId="3" fillId="2" borderId="0" xfId="0" applyNumberFormat="1" applyFont="1" applyFill="1" applyAlignment="1">
      <alignment horizontal="center" vertical="center" wrapText="1"/>
    </xf>
    <xf numFmtId="169" fontId="3" fillId="2" borderId="0" xfId="0" applyNumberFormat="1" applyFont="1" applyFill="1" applyAlignment="1">
      <alignment horizontal="center" vertical="center" wrapText="1"/>
    </xf>
    <xf numFmtId="164" fontId="3" fillId="2" borderId="0" xfId="0" applyFont="1" applyFill="1" applyAlignment="1">
      <alignment horizontal="center" vertical="center" wrapText="1"/>
    </xf>
    <xf numFmtId="170" fontId="3" fillId="0" borderId="0" xfId="0" applyNumberFormat="1" applyFont="1" applyBorder="1" applyAlignment="1">
      <alignment horizontal="center" vertical="center" wrapText="1"/>
    </xf>
    <xf numFmtId="170" fontId="3" fillId="0" borderId="0" xfId="0" applyNumberFormat="1" applyFont="1" applyBorder="1" applyAlignment="1">
      <alignment horizontal="right" vertical="center" wrapText="1"/>
    </xf>
    <xf numFmtId="164" fontId="3" fillId="0" borderId="0" xfId="0" applyFont="1" applyBorder="1" applyAlignment="1">
      <alignment horizontal="right" vertical="center" wrapText="1"/>
    </xf>
    <xf numFmtId="164" fontId="3" fillId="2" borderId="0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horizontal="right" vertical="center" wrapText="1"/>
    </xf>
    <xf numFmtId="164" fontId="4" fillId="2" borderId="0" xfId="0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7" fontId="5" fillId="2" borderId="2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textRotation="90" wrapText="1"/>
    </xf>
    <xf numFmtId="167" fontId="3" fillId="2" borderId="2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textRotation="90" wrapText="1"/>
    </xf>
    <xf numFmtId="167" fontId="3" fillId="2" borderId="2" xfId="0" applyNumberFormat="1" applyFont="1" applyFill="1" applyBorder="1" applyAlignment="1">
      <alignment horizontal="center" vertical="center" wrapText="1"/>
    </xf>
    <xf numFmtId="167" fontId="3" fillId="2" borderId="2" xfId="0" applyNumberFormat="1" applyFont="1" applyFill="1" applyBorder="1" applyAlignment="1">
      <alignment horizontal="center" vertical="center" textRotation="90" wrapText="1"/>
    </xf>
    <xf numFmtId="167" fontId="3" fillId="2" borderId="2" xfId="0" applyNumberFormat="1" applyFont="1" applyFill="1" applyBorder="1" applyAlignment="1">
      <alignment horizontal="center" vertical="center" textRotation="90" wrapText="1"/>
    </xf>
    <xf numFmtId="167" fontId="3" fillId="2" borderId="2" xfId="0" applyNumberFormat="1" applyFont="1" applyFill="1" applyBorder="1" applyAlignment="1">
      <alignment horizontal="center" vertical="center" textRotation="90" wrapText="1"/>
    </xf>
    <xf numFmtId="167" fontId="3" fillId="2" borderId="3" xfId="0" applyNumberFormat="1" applyFont="1" applyFill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left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167" fontId="7" fillId="2" borderId="5" xfId="0" applyNumberFormat="1" applyFont="1" applyFill="1" applyBorder="1" applyAlignment="1">
      <alignment horizontal="center" vertical="center" wrapText="1"/>
    </xf>
    <xf numFmtId="168" fontId="7" fillId="0" borderId="5" xfId="0" applyNumberFormat="1" applyFont="1" applyFill="1" applyBorder="1" applyAlignment="1">
      <alignment horizontal="center" vertical="center" wrapText="1"/>
    </xf>
    <xf numFmtId="168" fontId="7" fillId="2" borderId="5" xfId="0" applyNumberFormat="1" applyFont="1" applyFill="1" applyBorder="1" applyAlignment="1">
      <alignment horizontal="center" vertical="center" wrapText="1"/>
    </xf>
    <xf numFmtId="168" fontId="7" fillId="2" borderId="5" xfId="0" applyNumberFormat="1" applyFont="1" applyFill="1" applyBorder="1" applyAlignment="1">
      <alignment horizontal="right" vertical="center" wrapText="1"/>
    </xf>
    <xf numFmtId="164" fontId="4" fillId="3" borderId="0" xfId="0" applyFont="1" applyFill="1" applyAlignment="1">
      <alignment horizontal="center" vertical="center" wrapText="1"/>
    </xf>
    <xf numFmtId="164" fontId="4" fillId="2" borderId="0" xfId="0" applyFont="1" applyFill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center" vertical="center" wrapText="1"/>
    </xf>
    <xf numFmtId="168" fontId="7" fillId="0" borderId="2" xfId="0" applyNumberFormat="1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right" vertical="center" wrapText="1"/>
    </xf>
    <xf numFmtId="165" fontId="6" fillId="2" borderId="4" xfId="0" applyNumberFormat="1" applyFont="1" applyFill="1" applyBorder="1" applyAlignment="1">
      <alignment horizontal="left" vertical="center" wrapText="1"/>
    </xf>
    <xf numFmtId="168" fontId="7" fillId="0" borderId="2" xfId="0" applyNumberFormat="1" applyFont="1" applyFill="1" applyBorder="1" applyAlignment="1">
      <alignment horizontal="right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left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168" fontId="9" fillId="0" borderId="2" xfId="0" applyNumberFormat="1" applyFont="1" applyFill="1" applyBorder="1" applyAlignment="1">
      <alignment horizontal="center" vertical="center" wrapText="1"/>
    </xf>
    <xf numFmtId="168" fontId="9" fillId="0" borderId="3" xfId="0" applyNumberFormat="1" applyFont="1" applyFill="1" applyBorder="1" applyAlignment="1">
      <alignment horizontal="center" vertical="center" wrapText="1"/>
    </xf>
    <xf numFmtId="168" fontId="9" fillId="0" borderId="2" xfId="0" applyNumberFormat="1" applyFont="1" applyFill="1" applyBorder="1" applyAlignment="1">
      <alignment horizontal="right" vertical="center" wrapText="1"/>
    </xf>
    <xf numFmtId="164" fontId="9" fillId="0" borderId="2" xfId="0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 wrapText="1"/>
    </xf>
    <xf numFmtId="168" fontId="9" fillId="0" borderId="6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right" vertical="center" wrapText="1"/>
    </xf>
    <xf numFmtId="165" fontId="6" fillId="0" borderId="2" xfId="0" applyNumberFormat="1" applyFont="1" applyFill="1" applyBorder="1" applyAlignment="1">
      <alignment horizontal="left" vertical="center" wrapText="1"/>
    </xf>
    <xf numFmtId="164" fontId="7" fillId="0" borderId="2" xfId="0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9" fontId="7" fillId="0" borderId="2" xfId="0" applyNumberFormat="1" applyFont="1" applyFill="1" applyBorder="1" applyAlignment="1">
      <alignment horizontal="center" vertical="center"/>
    </xf>
    <xf numFmtId="168" fontId="7" fillId="0" borderId="2" xfId="0" applyNumberFormat="1" applyFont="1" applyFill="1" applyBorder="1" applyAlignment="1">
      <alignment horizontal="center" vertical="center"/>
    </xf>
    <xf numFmtId="168" fontId="7" fillId="0" borderId="2" xfId="0" applyNumberFormat="1" applyFont="1" applyFill="1" applyBorder="1" applyAlignment="1">
      <alignment horizontal="right" vertical="center"/>
    </xf>
    <xf numFmtId="164" fontId="8" fillId="0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left" vertical="center" wrapText="1"/>
    </xf>
    <xf numFmtId="164" fontId="9" fillId="0" borderId="2" xfId="0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170" fontId="9" fillId="0" borderId="2" xfId="0" applyNumberFormat="1" applyFont="1" applyFill="1" applyBorder="1" applyAlignment="1">
      <alignment horizontal="center" vertical="center"/>
    </xf>
    <xf numFmtId="168" fontId="9" fillId="0" borderId="2" xfId="0" applyNumberFormat="1" applyFont="1" applyFill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center" vertical="center"/>
    </xf>
    <xf numFmtId="168" fontId="9" fillId="0" borderId="2" xfId="0" applyNumberFormat="1" applyFont="1" applyFill="1" applyBorder="1" applyAlignment="1">
      <alignment horizontal="center" vertical="center"/>
    </xf>
    <xf numFmtId="169" fontId="9" fillId="0" borderId="2" xfId="0" applyNumberFormat="1" applyFont="1" applyFill="1" applyBorder="1" applyAlignment="1">
      <alignment horizontal="center" vertical="center" wrapText="1"/>
    </xf>
    <xf numFmtId="168" fontId="7" fillId="0" borderId="7" xfId="0" applyNumberFormat="1" applyFont="1" applyFill="1" applyBorder="1" applyAlignment="1">
      <alignment horizontal="center" vertical="center" wrapText="1"/>
    </xf>
    <xf numFmtId="168" fontId="7" fillId="0" borderId="3" xfId="0" applyNumberFormat="1" applyFont="1" applyFill="1" applyBorder="1" applyAlignment="1">
      <alignment horizontal="right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7" fontId="9" fillId="0" borderId="2" xfId="20" applyNumberFormat="1" applyFont="1" applyFill="1" applyBorder="1" applyAlignment="1">
      <alignment horizontal="center" vertical="center" wrapText="1"/>
      <protection/>
    </xf>
    <xf numFmtId="168" fontId="9" fillId="0" borderId="2" xfId="20" applyNumberFormat="1" applyFont="1" applyFill="1" applyBorder="1" applyAlignment="1">
      <alignment horizontal="center" vertical="center" wrapText="1"/>
      <protection/>
    </xf>
    <xf numFmtId="168" fontId="9" fillId="0" borderId="3" xfId="20" applyNumberFormat="1" applyFont="1" applyFill="1" applyBorder="1" applyAlignment="1">
      <alignment horizontal="center" vertical="center" wrapText="1"/>
      <protection/>
    </xf>
    <xf numFmtId="168" fontId="9" fillId="0" borderId="3" xfId="0" applyNumberFormat="1" applyFont="1" applyFill="1" applyBorder="1" applyAlignment="1">
      <alignment horizontal="right" vertical="center" wrapText="1"/>
    </xf>
    <xf numFmtId="164" fontId="6" fillId="0" borderId="2" xfId="0" applyFont="1" applyFill="1" applyBorder="1" applyAlignment="1">
      <alignment horizontal="left" vertical="center" wrapText="1"/>
    </xf>
    <xf numFmtId="168" fontId="7" fillId="0" borderId="8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center" vertical="center" wrapText="1"/>
    </xf>
    <xf numFmtId="164" fontId="3" fillId="0" borderId="0" xfId="0" applyFont="1" applyFill="1" applyAlignment="1">
      <alignment horizontal="center" vertical="center" wrapText="1"/>
    </xf>
    <xf numFmtId="164" fontId="4" fillId="0" borderId="0" xfId="0" applyFont="1" applyFill="1" applyAlignment="1">
      <alignment horizontal="center" vertical="center" wrapText="1"/>
    </xf>
    <xf numFmtId="164" fontId="8" fillId="0" borderId="2" xfId="0" applyFont="1" applyFill="1" applyBorder="1" applyAlignment="1">
      <alignment vertical="center" wrapText="1"/>
    </xf>
    <xf numFmtId="164" fontId="9" fillId="0" borderId="2" xfId="20" applyNumberFormat="1" applyFont="1" applyFill="1" applyBorder="1" applyAlignment="1">
      <alignment horizontal="center" vertical="center" wrapText="1"/>
      <protection/>
    </xf>
    <xf numFmtId="168" fontId="7" fillId="0" borderId="9" xfId="0" applyNumberFormat="1" applyFont="1" applyFill="1" applyBorder="1" applyAlignment="1">
      <alignment horizontal="right" vertical="center" wrapText="1"/>
    </xf>
    <xf numFmtId="168" fontId="9" fillId="0" borderId="9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Fill="1" applyBorder="1" applyAlignment="1">
      <alignment horizontal="center" vertical="center"/>
    </xf>
    <xf numFmtId="168" fontId="9" fillId="2" borderId="2" xfId="0" applyNumberFormat="1" applyFont="1" applyFill="1" applyBorder="1" applyAlignment="1">
      <alignment horizontal="right" vertical="center" wrapText="1"/>
    </xf>
    <xf numFmtId="168" fontId="7" fillId="0" borderId="3" xfId="0" applyNumberFormat="1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8" fontId="7" fillId="0" borderId="2" xfId="0" applyNumberFormat="1" applyFont="1" applyBorder="1" applyAlignment="1">
      <alignment horizontal="center" vertical="center" wrapText="1"/>
    </xf>
    <xf numFmtId="167" fontId="4" fillId="2" borderId="2" xfId="0" applyNumberFormat="1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0" borderId="2" xfId="20" applyNumberFormat="1" applyFont="1" applyBorder="1" applyAlignment="1">
      <alignment horizontal="center" vertical="center" wrapText="1"/>
      <protection/>
    </xf>
    <xf numFmtId="168" fontId="9" fillId="0" borderId="2" xfId="20" applyNumberFormat="1" applyFont="1" applyBorder="1" applyAlignment="1">
      <alignment horizontal="center" vertical="center" wrapText="1"/>
      <protection/>
    </xf>
    <xf numFmtId="168" fontId="9" fillId="0" borderId="2" xfId="0" applyNumberFormat="1" applyFont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vertical="center" wrapText="1"/>
    </xf>
    <xf numFmtId="164" fontId="9" fillId="0" borderId="0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164" fontId="9" fillId="0" borderId="0" xfId="20" applyNumberFormat="1" applyFont="1" applyBorder="1" applyAlignment="1">
      <alignment horizontal="center" vertical="center" wrapText="1"/>
      <protection/>
    </xf>
    <xf numFmtId="168" fontId="9" fillId="0" borderId="0" xfId="20" applyNumberFormat="1" applyFont="1" applyBorder="1" applyAlignment="1">
      <alignment horizontal="center" vertical="center" wrapText="1"/>
      <protection/>
    </xf>
    <xf numFmtId="168" fontId="9" fillId="0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14"/>
  <sheetViews>
    <sheetView tabSelected="1" view="pageBreakPreview" zoomScale="122" zoomScaleSheetLayoutView="122" workbookViewId="0" topLeftCell="A193">
      <selection activeCell="B208" sqref="B208"/>
    </sheetView>
  </sheetViews>
  <sheetFormatPr defaultColWidth="9.140625" defaultRowHeight="15"/>
  <cols>
    <col min="1" max="1" width="4.00390625" style="1" customWidth="1"/>
    <col min="2" max="2" width="31.28125" style="2" customWidth="1"/>
    <col min="3" max="3" width="5.8515625" style="1" customWidth="1"/>
    <col min="4" max="4" width="9.7109375" style="3" customWidth="1"/>
    <col min="5" max="5" width="9.28125" style="1" customWidth="1"/>
    <col min="6" max="6" width="10.00390625" style="1" customWidth="1"/>
    <col min="7" max="7" width="6.421875" style="4" customWidth="1"/>
    <col min="8" max="8" width="6.140625" style="4" customWidth="1"/>
    <col min="9" max="9" width="8.8515625" style="5" customWidth="1"/>
    <col min="10" max="10" width="5.7109375" style="4" customWidth="1"/>
    <col min="11" max="12" width="5.28125" style="4" customWidth="1"/>
    <col min="13" max="14" width="9.7109375" style="5" customWidth="1"/>
    <col min="15" max="15" width="9.140625" style="5" customWidth="1"/>
    <col min="16" max="16" width="13.140625" style="5" customWidth="1"/>
    <col min="17" max="17" width="12.28125" style="5" customWidth="1"/>
    <col min="18" max="18" width="12.7109375" style="5" customWidth="1"/>
    <col min="19" max="19" width="11.8515625" style="5" customWidth="1"/>
    <col min="20" max="20" width="5.00390625" style="6" customWidth="1"/>
    <col min="21" max="21" width="0" style="7" hidden="1" customWidth="1"/>
    <col min="22" max="22" width="0.13671875" style="7" customWidth="1"/>
    <col min="23" max="253" width="9.140625" style="7" customWidth="1"/>
  </cols>
  <sheetData>
    <row r="1" spans="13:22" ht="10.5" customHeight="1">
      <c r="M1" s="8"/>
      <c r="N1" s="9" t="s">
        <v>0</v>
      </c>
      <c r="O1" s="9"/>
      <c r="P1" s="9"/>
      <c r="Q1" s="9"/>
      <c r="R1" s="9"/>
      <c r="S1" s="9"/>
      <c r="T1" s="9"/>
      <c r="U1" s="9"/>
      <c r="V1" s="9"/>
    </row>
    <row r="2" spans="13:22" ht="10.5" customHeight="1">
      <c r="M2" s="8"/>
      <c r="N2" s="9" t="s">
        <v>1</v>
      </c>
      <c r="O2" s="9"/>
      <c r="P2" s="9"/>
      <c r="Q2" s="9"/>
      <c r="R2" s="9"/>
      <c r="S2" s="9"/>
      <c r="T2" s="9"/>
      <c r="U2" s="9"/>
      <c r="V2" s="9"/>
    </row>
    <row r="3" spans="13:22" ht="9.75" customHeight="1">
      <c r="M3" s="8"/>
      <c r="N3" s="9" t="s">
        <v>2</v>
      </c>
      <c r="O3" s="9"/>
      <c r="P3" s="9"/>
      <c r="Q3" s="9"/>
      <c r="R3" s="9"/>
      <c r="S3" s="9"/>
      <c r="T3" s="9"/>
      <c r="U3" s="9"/>
      <c r="V3" s="9"/>
    </row>
    <row r="4" spans="13:22" ht="12.75" customHeight="1">
      <c r="M4" s="8"/>
      <c r="N4" s="9" t="s">
        <v>3</v>
      </c>
      <c r="O4" s="9"/>
      <c r="P4" s="9"/>
      <c r="Q4" s="9"/>
      <c r="R4" s="9"/>
      <c r="S4" s="9"/>
      <c r="T4" s="9"/>
      <c r="U4" s="9"/>
      <c r="V4" s="9"/>
    </row>
    <row r="5" spans="13:22" ht="11.25" customHeight="1">
      <c r="M5" s="8"/>
      <c r="N5" s="9" t="s">
        <v>4</v>
      </c>
      <c r="O5" s="9"/>
      <c r="P5" s="9"/>
      <c r="Q5" s="9"/>
      <c r="R5" s="9"/>
      <c r="S5" s="9"/>
      <c r="T5" s="9"/>
      <c r="U5" s="9"/>
      <c r="V5" s="9"/>
    </row>
    <row r="6" spans="14:22" ht="11.25" customHeight="1">
      <c r="N6" s="10" t="s">
        <v>5</v>
      </c>
      <c r="O6" s="10"/>
      <c r="P6" s="10"/>
      <c r="Q6" s="10"/>
      <c r="R6" s="10"/>
      <c r="S6" s="10"/>
      <c r="T6" s="10"/>
      <c r="U6" s="11"/>
      <c r="V6" s="11"/>
    </row>
    <row r="7" spans="14:20" ht="11.25" customHeight="1">
      <c r="N7" s="10" t="s">
        <v>6</v>
      </c>
      <c r="O7" s="10"/>
      <c r="P7" s="10"/>
      <c r="Q7" s="10"/>
      <c r="R7" s="10"/>
      <c r="S7" s="10"/>
      <c r="T7" s="10"/>
    </row>
    <row r="8" spans="14:20" ht="11.25" customHeight="1">
      <c r="N8" s="12" t="s">
        <v>7</v>
      </c>
      <c r="O8" s="12"/>
      <c r="P8" s="12"/>
      <c r="Q8" s="12"/>
      <c r="R8" s="12"/>
      <c r="S8" s="12"/>
      <c r="T8" s="12"/>
    </row>
    <row r="10" spans="1:20" ht="30" customHeight="1">
      <c r="A10" s="13" t="s">
        <v>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1" s="4" customFormat="1" ht="33.75" customHeight="1">
      <c r="A11" s="14" t="s">
        <v>9</v>
      </c>
      <c r="B11" s="15" t="s">
        <v>10</v>
      </c>
      <c r="C11" s="16" t="s">
        <v>11</v>
      </c>
      <c r="D11" s="16"/>
      <c r="E11" s="17" t="s">
        <v>12</v>
      </c>
      <c r="F11" s="17" t="s">
        <v>13</v>
      </c>
      <c r="G11" s="17" t="s">
        <v>14</v>
      </c>
      <c r="H11" s="17" t="s">
        <v>15</v>
      </c>
      <c r="I11" s="17" t="s">
        <v>16</v>
      </c>
      <c r="J11" s="18" t="s">
        <v>17</v>
      </c>
      <c r="K11" s="18"/>
      <c r="L11" s="18"/>
      <c r="M11" s="18" t="s">
        <v>18</v>
      </c>
      <c r="N11" s="18"/>
      <c r="O11" s="18"/>
      <c r="P11" s="18" t="s">
        <v>19</v>
      </c>
      <c r="Q11" s="18"/>
      <c r="R11" s="18"/>
      <c r="S11" s="18"/>
      <c r="T11" s="18"/>
      <c r="U11" s="4" t="s">
        <v>20</v>
      </c>
    </row>
    <row r="12" spans="1:20" s="4" customFormat="1" ht="11.25" customHeight="1">
      <c r="A12" s="14"/>
      <c r="B12" s="15"/>
      <c r="C12" s="16"/>
      <c r="D12" s="16"/>
      <c r="E12" s="17"/>
      <c r="F12" s="17"/>
      <c r="G12" s="17"/>
      <c r="H12" s="17"/>
      <c r="I12" s="17"/>
      <c r="J12" s="19" t="s">
        <v>21</v>
      </c>
      <c r="K12" s="20" t="s">
        <v>22</v>
      </c>
      <c r="L12" s="20"/>
      <c r="M12" s="21" t="s">
        <v>21</v>
      </c>
      <c r="N12" s="20" t="s">
        <v>22</v>
      </c>
      <c r="O12" s="20"/>
      <c r="P12" s="21" t="s">
        <v>23</v>
      </c>
      <c r="Q12" s="20" t="s">
        <v>24</v>
      </c>
      <c r="R12" s="20"/>
      <c r="S12" s="20"/>
      <c r="T12" s="20"/>
    </row>
    <row r="13" spans="1:21" s="4" customFormat="1" ht="65.25" customHeight="1">
      <c r="A13" s="14"/>
      <c r="B13" s="15"/>
      <c r="C13" s="19" t="s">
        <v>25</v>
      </c>
      <c r="D13" s="19" t="s">
        <v>26</v>
      </c>
      <c r="E13" s="17"/>
      <c r="F13" s="17"/>
      <c r="G13" s="17"/>
      <c r="H13" s="17"/>
      <c r="I13" s="17"/>
      <c r="J13" s="17"/>
      <c r="K13" s="22" t="s">
        <v>27</v>
      </c>
      <c r="L13" s="22" t="s">
        <v>28</v>
      </c>
      <c r="M13" s="21"/>
      <c r="N13" s="23" t="s">
        <v>27</v>
      </c>
      <c r="O13" s="23" t="s">
        <v>28</v>
      </c>
      <c r="P13" s="21"/>
      <c r="Q13" s="21" t="s">
        <v>29</v>
      </c>
      <c r="R13" s="21" t="s">
        <v>30</v>
      </c>
      <c r="S13" s="21" t="s">
        <v>31</v>
      </c>
      <c r="T13" s="22" t="s">
        <v>32</v>
      </c>
      <c r="U13" s="4" t="s">
        <v>33</v>
      </c>
    </row>
    <row r="14" spans="1:21" s="4" customFormat="1" ht="20.25">
      <c r="A14" s="14"/>
      <c r="B14" s="15"/>
      <c r="C14" s="19"/>
      <c r="D14" s="19"/>
      <c r="E14" s="19"/>
      <c r="F14" s="19"/>
      <c r="G14" s="14" t="s">
        <v>34</v>
      </c>
      <c r="H14" s="14" t="s">
        <v>34</v>
      </c>
      <c r="I14" s="14" t="s">
        <v>35</v>
      </c>
      <c r="J14" s="14" t="s">
        <v>36</v>
      </c>
      <c r="K14" s="14" t="s">
        <v>36</v>
      </c>
      <c r="L14" s="14" t="s">
        <v>36</v>
      </c>
      <c r="M14" s="14" t="s">
        <v>35</v>
      </c>
      <c r="N14" s="14" t="s">
        <v>35</v>
      </c>
      <c r="O14" s="14" t="s">
        <v>35</v>
      </c>
      <c r="P14" s="14" t="s">
        <v>37</v>
      </c>
      <c r="Q14" s="14" t="s">
        <v>37</v>
      </c>
      <c r="R14" s="14" t="s">
        <v>37</v>
      </c>
      <c r="S14" s="14" t="s">
        <v>37</v>
      </c>
      <c r="T14" s="14" t="s">
        <v>37</v>
      </c>
      <c r="U14" s="4" t="s">
        <v>38</v>
      </c>
    </row>
    <row r="15" spans="1:21" s="4" customFormat="1" ht="15">
      <c r="A15" s="20">
        <v>1</v>
      </c>
      <c r="B15" s="20">
        <v>2</v>
      </c>
      <c r="C15" s="20">
        <v>3</v>
      </c>
      <c r="D15" s="20">
        <v>4</v>
      </c>
      <c r="E15" s="20">
        <v>5</v>
      </c>
      <c r="F15" s="20">
        <v>6</v>
      </c>
      <c r="G15" s="20">
        <v>7</v>
      </c>
      <c r="H15" s="20">
        <v>8</v>
      </c>
      <c r="I15" s="20">
        <v>9</v>
      </c>
      <c r="J15" s="20">
        <v>10</v>
      </c>
      <c r="K15" s="20">
        <v>11</v>
      </c>
      <c r="L15" s="20">
        <v>12</v>
      </c>
      <c r="M15" s="20">
        <v>13</v>
      </c>
      <c r="N15" s="20">
        <v>14</v>
      </c>
      <c r="O15" s="20">
        <v>15</v>
      </c>
      <c r="P15" s="20">
        <v>16</v>
      </c>
      <c r="Q15" s="20">
        <v>17</v>
      </c>
      <c r="R15" s="20">
        <v>18</v>
      </c>
      <c r="S15" s="20">
        <v>19</v>
      </c>
      <c r="T15" s="20">
        <v>20</v>
      </c>
      <c r="U15" s="24"/>
    </row>
    <row r="16" spans="1:21" s="33" customFormat="1" ht="18" customHeight="1">
      <c r="A16" s="25" t="s">
        <v>39</v>
      </c>
      <c r="B16" s="25"/>
      <c r="C16" s="26" t="s">
        <v>40</v>
      </c>
      <c r="D16" s="27" t="s">
        <v>40</v>
      </c>
      <c r="E16" s="26" t="s">
        <v>40</v>
      </c>
      <c r="F16" s="26" t="s">
        <v>40</v>
      </c>
      <c r="G16" s="28">
        <f>G17+G96+G154+G183+G196</f>
        <v>2376</v>
      </c>
      <c r="H16" s="28">
        <f>H17+H96+H154+H183+H196</f>
        <v>2376</v>
      </c>
      <c r="I16" s="29">
        <f>I17+I96+I154+I183+I196</f>
        <v>63910.66000000001</v>
      </c>
      <c r="J16" s="28">
        <f>J17+J96+J154+J183+J196</f>
        <v>1029</v>
      </c>
      <c r="K16" s="28">
        <f>K17+K96+K154+K183+K196</f>
        <v>438</v>
      </c>
      <c r="L16" s="28">
        <f>L17+L96+L154+L183+L196</f>
        <v>591</v>
      </c>
      <c r="M16" s="30">
        <f>M17+M96+M154+M183+M196</f>
        <v>49683.62</v>
      </c>
      <c r="N16" s="30">
        <f>N17+N96+N154+N183+N196</f>
        <v>22135.92</v>
      </c>
      <c r="O16" s="30">
        <f>O17+O96+O154+O183+O196</f>
        <v>27547.700000000004</v>
      </c>
      <c r="P16" s="31">
        <f>P17+P96+P154+P183+P196</f>
        <v>1689862097</v>
      </c>
      <c r="Q16" s="31">
        <f>Q17+Q96+Q154+Q183+Q196</f>
        <v>526834164.18</v>
      </c>
      <c r="R16" s="31">
        <f>R17+R96+R154+R183+R196</f>
        <v>1030855354.9099001</v>
      </c>
      <c r="S16" s="31">
        <f>S17+S96+S154+S183+S196</f>
        <v>132172577.9101</v>
      </c>
      <c r="T16" s="30">
        <f>T17+T96+T154+T183+T196</f>
        <v>0</v>
      </c>
      <c r="U16" s="32"/>
    </row>
    <row r="17" spans="1:21" s="33" customFormat="1" ht="18" customHeight="1">
      <c r="A17" s="25" t="s">
        <v>41</v>
      </c>
      <c r="B17" s="25"/>
      <c r="C17" s="34" t="s">
        <v>40</v>
      </c>
      <c r="D17" s="35" t="s">
        <v>40</v>
      </c>
      <c r="E17" s="36" t="s">
        <v>40</v>
      </c>
      <c r="F17" s="36" t="s">
        <v>40</v>
      </c>
      <c r="G17" s="37">
        <f>G18+G25+G90</f>
        <v>996</v>
      </c>
      <c r="H17" s="37">
        <f>H18+H25+H90</f>
        <v>996</v>
      </c>
      <c r="I17" s="38">
        <f>I18+I25+I90</f>
        <v>27630.820000000007</v>
      </c>
      <c r="J17" s="37">
        <f>J18+J25+J90</f>
        <v>427</v>
      </c>
      <c r="K17" s="37">
        <f>K18+K25+K90</f>
        <v>175</v>
      </c>
      <c r="L17" s="37">
        <f>L18+L25+L90</f>
        <v>252</v>
      </c>
      <c r="M17" s="38">
        <f>M18+M25+M90</f>
        <v>20717.8</v>
      </c>
      <c r="N17" s="38">
        <f>N18+N25+N90</f>
        <v>8862.63</v>
      </c>
      <c r="O17" s="38">
        <f>O18+O25+O90</f>
        <v>11855.169999999998</v>
      </c>
      <c r="P17" s="39">
        <f>P18+P25+P90</f>
        <v>687644725</v>
      </c>
      <c r="Q17" s="39">
        <f>Q18+Q25+Q90</f>
        <v>185539450.96999997</v>
      </c>
      <c r="R17" s="39">
        <f>R18+R25+R90</f>
        <v>448321127.87000006</v>
      </c>
      <c r="S17" s="39">
        <f>S18+S25+S90</f>
        <v>53784146.16000002</v>
      </c>
      <c r="T17" s="38">
        <f>T18+T19</f>
        <v>0</v>
      </c>
      <c r="U17" s="32"/>
    </row>
    <row r="18" spans="1:21" s="33" customFormat="1" ht="18" customHeight="1">
      <c r="A18" s="40" t="s">
        <v>42</v>
      </c>
      <c r="B18" s="40"/>
      <c r="C18" s="36" t="s">
        <v>40</v>
      </c>
      <c r="D18" s="35" t="s">
        <v>40</v>
      </c>
      <c r="E18" s="36" t="s">
        <v>40</v>
      </c>
      <c r="F18" s="36" t="s">
        <v>40</v>
      </c>
      <c r="G18" s="37">
        <f>SUM(G19:G24)</f>
        <v>130</v>
      </c>
      <c r="H18" s="37">
        <f>SUM(H19:H24)</f>
        <v>130</v>
      </c>
      <c r="I18" s="38">
        <f>SUM(I19:I24)</f>
        <v>4805.300000000001</v>
      </c>
      <c r="J18" s="37">
        <f>SUM(J19:J24)</f>
        <v>69</v>
      </c>
      <c r="K18" s="37">
        <f>SUM(K19:K24)</f>
        <v>37</v>
      </c>
      <c r="L18" s="37">
        <f>SUM(L19:L24)</f>
        <v>32</v>
      </c>
      <c r="M18" s="38">
        <f>SUM(M19:M24)</f>
        <v>2909.9</v>
      </c>
      <c r="N18" s="38">
        <f>SUM(N19:N24)</f>
        <v>1600.3999999999999</v>
      </c>
      <c r="O18" s="38">
        <f>SUM(O19:O24)</f>
        <v>1309.5</v>
      </c>
      <c r="P18" s="41">
        <f>SUM(P19:P24)</f>
        <v>75511905</v>
      </c>
      <c r="Q18" s="41">
        <f>SUM(Q19:Q24)</f>
        <v>20365613.85</v>
      </c>
      <c r="R18" s="41">
        <f>SUM(R19:R24)</f>
        <v>49240115.42999999</v>
      </c>
      <c r="S18" s="41">
        <f>SUM(S19:S24)</f>
        <v>5906175.72</v>
      </c>
      <c r="T18" s="38">
        <f>T19+T20</f>
        <v>0</v>
      </c>
      <c r="U18" s="32"/>
    </row>
    <row r="19" spans="1:20" ht="13.5" customHeight="1">
      <c r="A19" s="42">
        <v>1</v>
      </c>
      <c r="B19" s="43" t="s">
        <v>43</v>
      </c>
      <c r="C19" s="44">
        <v>174</v>
      </c>
      <c r="D19" s="45">
        <v>40791</v>
      </c>
      <c r="E19" s="44" t="s">
        <v>44</v>
      </c>
      <c r="F19" s="44" t="s">
        <v>45</v>
      </c>
      <c r="G19" s="46">
        <v>10</v>
      </c>
      <c r="H19" s="46">
        <v>10</v>
      </c>
      <c r="I19" s="47">
        <v>599.6</v>
      </c>
      <c r="J19" s="46">
        <v>6</v>
      </c>
      <c r="K19" s="46">
        <v>1</v>
      </c>
      <c r="L19" s="46">
        <v>5</v>
      </c>
      <c r="M19" s="47">
        <v>242.4</v>
      </c>
      <c r="N19" s="47">
        <v>54</v>
      </c>
      <c r="O19" s="48">
        <v>188.4</v>
      </c>
      <c r="P19" s="49">
        <v>6290280</v>
      </c>
      <c r="Q19" s="49">
        <v>1696492.94</v>
      </c>
      <c r="R19" s="49">
        <v>4101791.8</v>
      </c>
      <c r="S19" s="49">
        <v>491995.26</v>
      </c>
      <c r="T19" s="50">
        <v>0</v>
      </c>
    </row>
    <row r="20" spans="1:20" ht="19.5" customHeight="1">
      <c r="A20" s="42">
        <v>2</v>
      </c>
      <c r="B20" s="43" t="s">
        <v>46</v>
      </c>
      <c r="C20" s="44">
        <v>83</v>
      </c>
      <c r="D20" s="45">
        <v>40298</v>
      </c>
      <c r="E20" s="44" t="s">
        <v>44</v>
      </c>
      <c r="F20" s="44" t="s">
        <v>45</v>
      </c>
      <c r="G20" s="46">
        <v>6</v>
      </c>
      <c r="H20" s="46">
        <v>6</v>
      </c>
      <c r="I20" s="47">
        <v>550.9</v>
      </c>
      <c r="J20" s="46">
        <v>4</v>
      </c>
      <c r="K20" s="46">
        <v>2</v>
      </c>
      <c r="L20" s="46">
        <v>2</v>
      </c>
      <c r="M20" s="47">
        <v>139.6</v>
      </c>
      <c r="N20" s="47">
        <v>75</v>
      </c>
      <c r="O20" s="48">
        <v>64.6</v>
      </c>
      <c r="P20" s="49">
        <v>3622620</v>
      </c>
      <c r="Q20" s="49">
        <v>977023.16</v>
      </c>
      <c r="R20" s="49">
        <v>2362253.04</v>
      </c>
      <c r="S20" s="49">
        <v>283343.8</v>
      </c>
      <c r="T20" s="50">
        <v>0</v>
      </c>
    </row>
    <row r="21" spans="1:20" ht="18.75" customHeight="1">
      <c r="A21" s="42">
        <v>3</v>
      </c>
      <c r="B21" s="43" t="s">
        <v>47</v>
      </c>
      <c r="C21" s="44">
        <v>189</v>
      </c>
      <c r="D21" s="45">
        <v>40512</v>
      </c>
      <c r="E21" s="44" t="s">
        <v>44</v>
      </c>
      <c r="F21" s="44" t="s">
        <v>45</v>
      </c>
      <c r="G21" s="46">
        <v>8</v>
      </c>
      <c r="H21" s="46">
        <v>8</v>
      </c>
      <c r="I21" s="47">
        <v>554</v>
      </c>
      <c r="J21" s="46">
        <v>6</v>
      </c>
      <c r="K21" s="46">
        <v>4</v>
      </c>
      <c r="L21" s="46">
        <v>2</v>
      </c>
      <c r="M21" s="47">
        <v>193.7</v>
      </c>
      <c r="N21" s="47">
        <v>129.1</v>
      </c>
      <c r="O21" s="48">
        <v>64.6</v>
      </c>
      <c r="P21" s="49">
        <v>5026515</v>
      </c>
      <c r="Q21" s="49">
        <v>1355654.63</v>
      </c>
      <c r="R21" s="49">
        <v>3277710.7</v>
      </c>
      <c r="S21" s="49">
        <v>393149.67</v>
      </c>
      <c r="T21" s="50">
        <v>0</v>
      </c>
    </row>
    <row r="22" spans="1:20" ht="17.25" customHeight="1">
      <c r="A22" s="42">
        <v>4</v>
      </c>
      <c r="B22" s="43" t="s">
        <v>48</v>
      </c>
      <c r="C22" s="44">
        <v>16</v>
      </c>
      <c r="D22" s="45">
        <v>39002</v>
      </c>
      <c r="E22" s="44" t="s">
        <v>44</v>
      </c>
      <c r="F22" s="44" t="s">
        <v>45</v>
      </c>
      <c r="G22" s="46">
        <v>6</v>
      </c>
      <c r="H22" s="46">
        <v>6</v>
      </c>
      <c r="I22" s="47">
        <v>589.2</v>
      </c>
      <c r="J22" s="46">
        <v>3</v>
      </c>
      <c r="K22" s="46">
        <v>1</v>
      </c>
      <c r="L22" s="46">
        <v>2</v>
      </c>
      <c r="M22" s="47">
        <v>147.5</v>
      </c>
      <c r="N22" s="47">
        <v>37.8</v>
      </c>
      <c r="O22" s="48">
        <v>109.7</v>
      </c>
      <c r="P22" s="49">
        <v>3827625</v>
      </c>
      <c r="Q22" s="49">
        <v>1032313.15</v>
      </c>
      <c r="R22" s="49">
        <v>2495933.55</v>
      </c>
      <c r="S22" s="49">
        <v>299378.3</v>
      </c>
      <c r="T22" s="50">
        <v>0</v>
      </c>
    </row>
    <row r="23" spans="1:20" ht="16.5" customHeight="1">
      <c r="A23" s="42">
        <v>5</v>
      </c>
      <c r="B23" s="43" t="s">
        <v>49</v>
      </c>
      <c r="C23" s="44">
        <v>255</v>
      </c>
      <c r="D23" s="45">
        <v>40900</v>
      </c>
      <c r="E23" s="44" t="s">
        <v>44</v>
      </c>
      <c r="F23" s="44" t="s">
        <v>45</v>
      </c>
      <c r="G23" s="46">
        <v>11</v>
      </c>
      <c r="H23" s="46">
        <v>11</v>
      </c>
      <c r="I23" s="47">
        <v>403.6</v>
      </c>
      <c r="J23" s="46">
        <v>5</v>
      </c>
      <c r="K23" s="46">
        <v>1</v>
      </c>
      <c r="L23" s="46">
        <v>4</v>
      </c>
      <c r="M23" s="47">
        <v>188.1</v>
      </c>
      <c r="N23" s="47">
        <v>46.2</v>
      </c>
      <c r="O23" s="48">
        <v>141.9</v>
      </c>
      <c r="P23" s="49">
        <v>4881195</v>
      </c>
      <c r="Q23" s="49">
        <v>1316461.72</v>
      </c>
      <c r="R23" s="49">
        <v>3182949.83</v>
      </c>
      <c r="S23" s="49">
        <v>381783.45</v>
      </c>
      <c r="T23" s="50">
        <v>0</v>
      </c>
    </row>
    <row r="24" spans="1:20" ht="16.5" customHeight="1">
      <c r="A24" s="42">
        <v>6</v>
      </c>
      <c r="B24" s="43" t="s">
        <v>50</v>
      </c>
      <c r="C24" s="44" t="s">
        <v>51</v>
      </c>
      <c r="D24" s="45">
        <v>39484</v>
      </c>
      <c r="E24" s="44" t="s">
        <v>44</v>
      </c>
      <c r="F24" s="44" t="s">
        <v>45</v>
      </c>
      <c r="G24" s="46">
        <v>89</v>
      </c>
      <c r="H24" s="46">
        <v>89</v>
      </c>
      <c r="I24" s="47">
        <v>2108</v>
      </c>
      <c r="J24" s="46">
        <v>45</v>
      </c>
      <c r="K24" s="46">
        <v>28</v>
      </c>
      <c r="L24" s="46">
        <v>17</v>
      </c>
      <c r="M24" s="51">
        <v>1998.6</v>
      </c>
      <c r="N24" s="51">
        <v>1258.3</v>
      </c>
      <c r="O24" s="52">
        <v>740.3</v>
      </c>
      <c r="P24" s="53">
        <v>51863670</v>
      </c>
      <c r="Q24" s="53">
        <v>13987668.25</v>
      </c>
      <c r="R24" s="53">
        <v>33819476.51</v>
      </c>
      <c r="S24" s="53">
        <v>4056525.24</v>
      </c>
      <c r="T24" s="50">
        <v>0</v>
      </c>
    </row>
    <row r="25" spans="1:21" ht="17.25" customHeight="1">
      <c r="A25" s="54" t="s">
        <v>52</v>
      </c>
      <c r="B25" s="54"/>
      <c r="C25" s="55" t="s">
        <v>53</v>
      </c>
      <c r="D25" s="55" t="s">
        <v>53</v>
      </c>
      <c r="E25" s="56" t="s">
        <v>53</v>
      </c>
      <c r="F25" s="56" t="s">
        <v>53</v>
      </c>
      <c r="G25" s="57">
        <f>SUM(G26:G89)</f>
        <v>831</v>
      </c>
      <c r="H25" s="57">
        <f>SUM(H26:H89)</f>
        <v>831</v>
      </c>
      <c r="I25" s="58">
        <f>SUM(I26:I89)</f>
        <v>22289.920000000006</v>
      </c>
      <c r="J25" s="57">
        <f>SUM(J26:J89)</f>
        <v>347</v>
      </c>
      <c r="K25" s="57">
        <f>SUM(K26:K89)</f>
        <v>137</v>
      </c>
      <c r="L25" s="57">
        <f>SUM(L26:L89)</f>
        <v>210</v>
      </c>
      <c r="M25" s="58">
        <f>SUM(M26:M89)</f>
        <v>17343.1</v>
      </c>
      <c r="N25" s="58">
        <f>SUM(N26:N89)</f>
        <v>7229.93</v>
      </c>
      <c r="O25" s="58">
        <f>SUM(O26:O89)</f>
        <v>10113.169999999998</v>
      </c>
      <c r="P25" s="59">
        <f>SUM(P26:P89)</f>
        <v>600071260</v>
      </c>
      <c r="Q25" s="59">
        <f>SUM(Q26:Q89)</f>
        <v>161920825.90999997</v>
      </c>
      <c r="R25" s="59">
        <f>SUM(R26:R89)</f>
        <v>391215860.49000007</v>
      </c>
      <c r="S25" s="59">
        <f>SUM(S26:S89)</f>
        <v>46934573.60000002</v>
      </c>
      <c r="T25" s="38">
        <f>T26+T27</f>
        <v>0</v>
      </c>
      <c r="U25" s="32"/>
    </row>
    <row r="26" spans="1:20" ht="18" customHeight="1">
      <c r="A26" s="60">
        <v>7</v>
      </c>
      <c r="B26" s="61" t="s">
        <v>54</v>
      </c>
      <c r="C26" s="62">
        <v>37</v>
      </c>
      <c r="D26" s="63">
        <v>39609</v>
      </c>
      <c r="E26" s="44" t="s">
        <v>44</v>
      </c>
      <c r="F26" s="44" t="s">
        <v>45</v>
      </c>
      <c r="G26" s="50">
        <v>21</v>
      </c>
      <c r="H26" s="50">
        <v>21</v>
      </c>
      <c r="I26" s="64">
        <v>448.63</v>
      </c>
      <c r="J26" s="62">
        <v>7</v>
      </c>
      <c r="K26" s="62">
        <v>1</v>
      </c>
      <c r="L26" s="62">
        <v>6</v>
      </c>
      <c r="M26" s="64">
        <v>395.73</v>
      </c>
      <c r="N26" s="50">
        <v>50.45</v>
      </c>
      <c r="O26" s="62">
        <v>345.28</v>
      </c>
      <c r="P26" s="65">
        <f>M26*34600</f>
        <v>13692258</v>
      </c>
      <c r="Q26" s="65">
        <v>3694664.07</v>
      </c>
      <c r="R26" s="65">
        <v>8926653.97</v>
      </c>
      <c r="S26" s="65">
        <v>1070939.96</v>
      </c>
      <c r="T26" s="50">
        <v>0</v>
      </c>
    </row>
    <row r="27" spans="1:20" ht="19.5" customHeight="1">
      <c r="A27" s="60">
        <v>8</v>
      </c>
      <c r="B27" s="61" t="s">
        <v>55</v>
      </c>
      <c r="C27" s="62">
        <v>31</v>
      </c>
      <c r="D27" s="63">
        <v>39609</v>
      </c>
      <c r="E27" s="44" t="s">
        <v>44</v>
      </c>
      <c r="F27" s="44" t="s">
        <v>45</v>
      </c>
      <c r="G27" s="50">
        <v>24</v>
      </c>
      <c r="H27" s="50">
        <v>24</v>
      </c>
      <c r="I27" s="64">
        <v>450.3</v>
      </c>
      <c r="J27" s="62">
        <v>7</v>
      </c>
      <c r="K27" s="62">
        <v>5</v>
      </c>
      <c r="L27" s="62">
        <v>2</v>
      </c>
      <c r="M27" s="64">
        <v>400.8</v>
      </c>
      <c r="N27" s="50">
        <v>274.8</v>
      </c>
      <c r="O27" s="62">
        <v>126</v>
      </c>
      <c r="P27" s="65">
        <f>M27*34600</f>
        <v>13867680</v>
      </c>
      <c r="Q27" s="65">
        <v>3741999.24</v>
      </c>
      <c r="R27" s="65">
        <v>9041020.17</v>
      </c>
      <c r="S27" s="65">
        <v>1084660.59</v>
      </c>
      <c r="T27" s="50">
        <v>0</v>
      </c>
    </row>
    <row r="28" spans="1:20" ht="20.25" customHeight="1">
      <c r="A28" s="60">
        <v>9</v>
      </c>
      <c r="B28" s="61" t="s">
        <v>56</v>
      </c>
      <c r="C28" s="62">
        <v>36</v>
      </c>
      <c r="D28" s="63">
        <v>39609</v>
      </c>
      <c r="E28" s="44" t="s">
        <v>44</v>
      </c>
      <c r="F28" s="44" t="s">
        <v>45</v>
      </c>
      <c r="G28" s="50">
        <v>7</v>
      </c>
      <c r="H28" s="50">
        <v>7</v>
      </c>
      <c r="I28" s="64">
        <v>487.8</v>
      </c>
      <c r="J28" s="62">
        <v>8</v>
      </c>
      <c r="K28" s="62">
        <v>6</v>
      </c>
      <c r="L28" s="62">
        <v>2</v>
      </c>
      <c r="M28" s="64">
        <v>336</v>
      </c>
      <c r="N28" s="50">
        <v>254.5</v>
      </c>
      <c r="O28" s="62">
        <v>81.5</v>
      </c>
      <c r="P28" s="65">
        <f>M28*34600</f>
        <v>11625600</v>
      </c>
      <c r="Q28" s="65">
        <v>3137005.36</v>
      </c>
      <c r="R28" s="65">
        <v>7579298.34</v>
      </c>
      <c r="S28" s="65">
        <v>909296.3</v>
      </c>
      <c r="T28" s="50">
        <v>0</v>
      </c>
    </row>
    <row r="29" spans="1:20" ht="18" customHeight="1">
      <c r="A29" s="60">
        <v>10</v>
      </c>
      <c r="B29" s="61" t="s">
        <v>57</v>
      </c>
      <c r="C29" s="62">
        <v>89</v>
      </c>
      <c r="D29" s="63">
        <v>39777</v>
      </c>
      <c r="E29" s="44" t="s">
        <v>44</v>
      </c>
      <c r="F29" s="44" t="s">
        <v>45</v>
      </c>
      <c r="G29" s="50">
        <v>24</v>
      </c>
      <c r="H29" s="50">
        <v>24</v>
      </c>
      <c r="I29" s="64">
        <v>722.9</v>
      </c>
      <c r="J29" s="62">
        <v>9</v>
      </c>
      <c r="K29" s="62">
        <v>3</v>
      </c>
      <c r="L29" s="62">
        <v>6</v>
      </c>
      <c r="M29" s="64">
        <v>533.6</v>
      </c>
      <c r="N29" s="50">
        <v>174.4</v>
      </c>
      <c r="O29" s="62">
        <v>359.2</v>
      </c>
      <c r="P29" s="65">
        <f>M29*34600</f>
        <v>18462560</v>
      </c>
      <c r="Q29" s="65">
        <v>4981863.26</v>
      </c>
      <c r="R29" s="65">
        <v>12036647.61</v>
      </c>
      <c r="S29" s="65">
        <v>1444049.13</v>
      </c>
      <c r="T29" s="50">
        <v>0</v>
      </c>
    </row>
    <row r="30" spans="1:20" ht="15.75" customHeight="1">
      <c r="A30" s="60">
        <v>11</v>
      </c>
      <c r="B30" s="61" t="s">
        <v>58</v>
      </c>
      <c r="C30" s="62">
        <v>105</v>
      </c>
      <c r="D30" s="63">
        <v>39797</v>
      </c>
      <c r="E30" s="44" t="s">
        <v>44</v>
      </c>
      <c r="F30" s="44" t="s">
        <v>45</v>
      </c>
      <c r="G30" s="50">
        <v>4</v>
      </c>
      <c r="H30" s="50">
        <v>4</v>
      </c>
      <c r="I30" s="64">
        <v>205.1</v>
      </c>
      <c r="J30" s="62">
        <v>2</v>
      </c>
      <c r="K30" s="62">
        <v>0</v>
      </c>
      <c r="L30" s="62">
        <v>2</v>
      </c>
      <c r="M30" s="64">
        <v>115.4</v>
      </c>
      <c r="N30" s="50">
        <v>0</v>
      </c>
      <c r="O30" s="62">
        <v>115.4</v>
      </c>
      <c r="P30" s="65">
        <f>M30*34600</f>
        <v>3992840</v>
      </c>
      <c r="Q30" s="65">
        <v>1077411.96</v>
      </c>
      <c r="R30" s="65">
        <v>2603128.06</v>
      </c>
      <c r="S30" s="65">
        <v>312299.98</v>
      </c>
      <c r="T30" s="50">
        <v>0</v>
      </c>
    </row>
    <row r="31" spans="1:20" ht="19.5" customHeight="1">
      <c r="A31" s="60">
        <v>12</v>
      </c>
      <c r="B31" s="61" t="s">
        <v>59</v>
      </c>
      <c r="C31" s="62">
        <v>52</v>
      </c>
      <c r="D31" s="63">
        <v>39913</v>
      </c>
      <c r="E31" s="44" t="s">
        <v>44</v>
      </c>
      <c r="F31" s="44" t="s">
        <v>45</v>
      </c>
      <c r="G31" s="50">
        <v>1</v>
      </c>
      <c r="H31" s="50">
        <v>1</v>
      </c>
      <c r="I31" s="64">
        <v>270.5</v>
      </c>
      <c r="J31" s="62">
        <v>1</v>
      </c>
      <c r="K31" s="62">
        <v>0</v>
      </c>
      <c r="L31" s="62">
        <v>1</v>
      </c>
      <c r="M31" s="64">
        <v>43</v>
      </c>
      <c r="N31" s="50">
        <v>0</v>
      </c>
      <c r="O31" s="62">
        <v>43</v>
      </c>
      <c r="P31" s="65">
        <f>M31*34600</f>
        <v>1487800</v>
      </c>
      <c r="Q31" s="65">
        <v>401462</v>
      </c>
      <c r="R31" s="65">
        <v>969969.73</v>
      </c>
      <c r="S31" s="65">
        <v>116368.27</v>
      </c>
      <c r="T31" s="50">
        <v>0</v>
      </c>
    </row>
    <row r="32" spans="1:20" ht="18" customHeight="1">
      <c r="A32" s="60">
        <v>13</v>
      </c>
      <c r="B32" s="61" t="s">
        <v>60</v>
      </c>
      <c r="C32" s="62">
        <v>68</v>
      </c>
      <c r="D32" s="63">
        <v>39931</v>
      </c>
      <c r="E32" s="44" t="s">
        <v>44</v>
      </c>
      <c r="F32" s="44" t="s">
        <v>45</v>
      </c>
      <c r="G32" s="50">
        <v>9</v>
      </c>
      <c r="H32" s="50">
        <v>9</v>
      </c>
      <c r="I32" s="64">
        <v>210.4</v>
      </c>
      <c r="J32" s="62">
        <v>2</v>
      </c>
      <c r="K32" s="62">
        <v>0</v>
      </c>
      <c r="L32" s="62">
        <v>2</v>
      </c>
      <c r="M32" s="64">
        <v>105.3</v>
      </c>
      <c r="N32" s="50">
        <v>0</v>
      </c>
      <c r="O32" s="62">
        <v>105.3</v>
      </c>
      <c r="P32" s="65">
        <f>M32*34600</f>
        <v>3643380</v>
      </c>
      <c r="Q32" s="65">
        <v>983115.07</v>
      </c>
      <c r="R32" s="65">
        <v>2375297.96</v>
      </c>
      <c r="S32" s="65">
        <v>284966.97</v>
      </c>
      <c r="T32" s="50">
        <v>0</v>
      </c>
    </row>
    <row r="33" spans="1:20" ht="16.5" customHeight="1">
      <c r="A33" s="60">
        <v>14</v>
      </c>
      <c r="B33" s="61" t="s">
        <v>61</v>
      </c>
      <c r="C33" s="62">
        <v>95</v>
      </c>
      <c r="D33" s="63">
        <v>39959</v>
      </c>
      <c r="E33" s="44" t="s">
        <v>44</v>
      </c>
      <c r="F33" s="44" t="s">
        <v>45</v>
      </c>
      <c r="G33" s="50">
        <v>10</v>
      </c>
      <c r="H33" s="50">
        <v>10</v>
      </c>
      <c r="I33" s="64">
        <v>200.7</v>
      </c>
      <c r="J33" s="62">
        <v>3</v>
      </c>
      <c r="K33" s="62">
        <v>1</v>
      </c>
      <c r="L33" s="62">
        <v>2</v>
      </c>
      <c r="M33" s="64">
        <v>156.9</v>
      </c>
      <c r="N33" s="50">
        <v>44.2</v>
      </c>
      <c r="O33" s="62">
        <v>112.7</v>
      </c>
      <c r="P33" s="65">
        <f>M33*34600</f>
        <v>5428740</v>
      </c>
      <c r="Q33" s="65">
        <v>1464869.46</v>
      </c>
      <c r="R33" s="65">
        <v>3539261.64</v>
      </c>
      <c r="S33" s="65">
        <v>424608.9</v>
      </c>
      <c r="T33" s="50">
        <v>0</v>
      </c>
    </row>
    <row r="34" spans="1:20" ht="15.75" customHeight="1">
      <c r="A34" s="60">
        <v>15</v>
      </c>
      <c r="B34" s="61" t="s">
        <v>62</v>
      </c>
      <c r="C34" s="62">
        <v>108</v>
      </c>
      <c r="D34" s="63">
        <v>40072</v>
      </c>
      <c r="E34" s="44" t="s">
        <v>44</v>
      </c>
      <c r="F34" s="44" t="s">
        <v>45</v>
      </c>
      <c r="G34" s="50">
        <v>10</v>
      </c>
      <c r="H34" s="50">
        <v>10</v>
      </c>
      <c r="I34" s="64">
        <v>523.1</v>
      </c>
      <c r="J34" s="62">
        <v>3</v>
      </c>
      <c r="K34" s="62">
        <v>2</v>
      </c>
      <c r="L34" s="62">
        <v>1</v>
      </c>
      <c r="M34" s="64">
        <v>195.9</v>
      </c>
      <c r="N34" s="50">
        <v>131.1</v>
      </c>
      <c r="O34" s="62">
        <v>64.8</v>
      </c>
      <c r="P34" s="65">
        <f>M34*34600</f>
        <v>6778140</v>
      </c>
      <c r="Q34" s="65">
        <v>1828986.16</v>
      </c>
      <c r="R34" s="65">
        <v>4419001.62</v>
      </c>
      <c r="S34" s="65">
        <v>530152.22</v>
      </c>
      <c r="T34" s="50">
        <v>0</v>
      </c>
    </row>
    <row r="35" spans="1:20" ht="18.75" customHeight="1">
      <c r="A35" s="60">
        <v>16</v>
      </c>
      <c r="B35" s="61" t="s">
        <v>63</v>
      </c>
      <c r="C35" s="50">
        <v>101</v>
      </c>
      <c r="D35" s="63">
        <v>40072</v>
      </c>
      <c r="E35" s="44" t="s">
        <v>44</v>
      </c>
      <c r="F35" s="44" t="s">
        <v>45</v>
      </c>
      <c r="G35" s="50">
        <v>9</v>
      </c>
      <c r="H35" s="50">
        <v>9</v>
      </c>
      <c r="I35" s="64">
        <v>202.9</v>
      </c>
      <c r="J35" s="50">
        <v>2</v>
      </c>
      <c r="K35" s="50">
        <v>0</v>
      </c>
      <c r="L35" s="50">
        <v>2</v>
      </c>
      <c r="M35" s="64">
        <v>101</v>
      </c>
      <c r="N35" s="50">
        <v>0</v>
      </c>
      <c r="O35" s="50">
        <v>101</v>
      </c>
      <c r="P35" s="65">
        <f>M35*34600</f>
        <v>3494600</v>
      </c>
      <c r="Q35" s="65">
        <v>942968.87</v>
      </c>
      <c r="R35" s="65">
        <v>2278300.99</v>
      </c>
      <c r="S35" s="65">
        <v>273330.14</v>
      </c>
      <c r="T35" s="50">
        <v>0</v>
      </c>
    </row>
    <row r="36" spans="1:20" ht="18.75" customHeight="1">
      <c r="A36" s="60">
        <v>17</v>
      </c>
      <c r="B36" s="61" t="s">
        <v>64</v>
      </c>
      <c r="C36" s="50">
        <v>111</v>
      </c>
      <c r="D36" s="63">
        <v>40072</v>
      </c>
      <c r="E36" s="44" t="s">
        <v>44</v>
      </c>
      <c r="F36" s="44" t="s">
        <v>45</v>
      </c>
      <c r="G36" s="50">
        <v>7</v>
      </c>
      <c r="H36" s="50">
        <v>7</v>
      </c>
      <c r="I36" s="64">
        <v>44.9</v>
      </c>
      <c r="J36" s="50">
        <v>2</v>
      </c>
      <c r="K36" s="50">
        <v>0</v>
      </c>
      <c r="L36" s="50">
        <v>2</v>
      </c>
      <c r="M36" s="64">
        <v>44.9</v>
      </c>
      <c r="N36" s="50">
        <v>0</v>
      </c>
      <c r="O36" s="50">
        <v>44.9</v>
      </c>
      <c r="P36" s="65">
        <f>M36*34600</f>
        <v>1553540</v>
      </c>
      <c r="Q36" s="65">
        <v>419201.01</v>
      </c>
      <c r="R36" s="65">
        <v>1012828.86</v>
      </c>
      <c r="S36" s="65">
        <v>121510.13</v>
      </c>
      <c r="T36" s="50">
        <v>0</v>
      </c>
    </row>
    <row r="37" spans="1:20" ht="18" customHeight="1">
      <c r="A37" s="60">
        <v>18</v>
      </c>
      <c r="B37" s="61" t="s">
        <v>65</v>
      </c>
      <c r="C37" s="62">
        <v>106</v>
      </c>
      <c r="D37" s="63">
        <v>40072</v>
      </c>
      <c r="E37" s="44" t="s">
        <v>44</v>
      </c>
      <c r="F37" s="44" t="s">
        <v>45</v>
      </c>
      <c r="G37" s="50">
        <v>29</v>
      </c>
      <c r="H37" s="50">
        <v>29</v>
      </c>
      <c r="I37" s="64">
        <v>567.85</v>
      </c>
      <c r="J37" s="62">
        <v>9</v>
      </c>
      <c r="K37" s="62">
        <v>1</v>
      </c>
      <c r="L37" s="62">
        <v>8</v>
      </c>
      <c r="M37" s="64">
        <v>501.29</v>
      </c>
      <c r="N37" s="50">
        <v>78.4</v>
      </c>
      <c r="O37" s="62">
        <v>422.89</v>
      </c>
      <c r="P37" s="65">
        <f>M37*34600</f>
        <v>17344634</v>
      </c>
      <c r="Q37" s="65">
        <v>4680206.58</v>
      </c>
      <c r="R37" s="65">
        <v>11307816.87</v>
      </c>
      <c r="S37" s="65">
        <v>1356610.55</v>
      </c>
      <c r="T37" s="50">
        <v>0</v>
      </c>
    </row>
    <row r="38" spans="1:20" ht="18" customHeight="1">
      <c r="A38" s="60">
        <v>19</v>
      </c>
      <c r="B38" s="61" t="s">
        <v>66</v>
      </c>
      <c r="C38" s="62">
        <v>119</v>
      </c>
      <c r="D38" s="63">
        <v>40081</v>
      </c>
      <c r="E38" s="44" t="s">
        <v>44</v>
      </c>
      <c r="F38" s="44" t="s">
        <v>45</v>
      </c>
      <c r="G38" s="50">
        <v>3</v>
      </c>
      <c r="H38" s="50">
        <v>3</v>
      </c>
      <c r="I38" s="64">
        <v>240.3</v>
      </c>
      <c r="J38" s="62">
        <v>3</v>
      </c>
      <c r="K38" s="62">
        <v>0</v>
      </c>
      <c r="L38" s="62">
        <v>3</v>
      </c>
      <c r="M38" s="64">
        <v>85.9</v>
      </c>
      <c r="N38" s="50">
        <v>0</v>
      </c>
      <c r="O38" s="62">
        <v>85.9</v>
      </c>
      <c r="P38" s="65">
        <f>M38*34600</f>
        <v>2972140</v>
      </c>
      <c r="Q38" s="65">
        <v>801990.36</v>
      </c>
      <c r="R38" s="65">
        <v>1937683.71</v>
      </c>
      <c r="S38" s="65">
        <v>232465.93</v>
      </c>
      <c r="T38" s="50">
        <v>0</v>
      </c>
    </row>
    <row r="39" spans="1:20" ht="18" customHeight="1">
      <c r="A39" s="60">
        <v>20</v>
      </c>
      <c r="B39" s="61" t="s">
        <v>67</v>
      </c>
      <c r="C39" s="62">
        <v>149</v>
      </c>
      <c r="D39" s="63">
        <v>40120</v>
      </c>
      <c r="E39" s="44" t="s">
        <v>44</v>
      </c>
      <c r="F39" s="44" t="s">
        <v>45</v>
      </c>
      <c r="G39" s="50">
        <v>8</v>
      </c>
      <c r="H39" s="50">
        <v>8</v>
      </c>
      <c r="I39" s="64">
        <v>186.7</v>
      </c>
      <c r="J39" s="62">
        <v>3</v>
      </c>
      <c r="K39" s="62">
        <v>0</v>
      </c>
      <c r="L39" s="62">
        <v>3</v>
      </c>
      <c r="M39" s="64">
        <v>93.6</v>
      </c>
      <c r="N39" s="50">
        <v>0</v>
      </c>
      <c r="O39" s="62">
        <v>93.6</v>
      </c>
      <c r="P39" s="65">
        <f>M39*34600</f>
        <v>3238560</v>
      </c>
      <c r="Q39" s="65">
        <v>873880.06</v>
      </c>
      <c r="R39" s="65">
        <v>2111375.97</v>
      </c>
      <c r="S39" s="65">
        <v>253303.97</v>
      </c>
      <c r="T39" s="50">
        <v>0</v>
      </c>
    </row>
    <row r="40" spans="1:20" ht="17.25" customHeight="1">
      <c r="A40" s="60">
        <v>21</v>
      </c>
      <c r="B40" s="61" t="s">
        <v>68</v>
      </c>
      <c r="C40" s="62">
        <v>152</v>
      </c>
      <c r="D40" s="63">
        <v>40120</v>
      </c>
      <c r="E40" s="44" t="s">
        <v>44</v>
      </c>
      <c r="F40" s="44" t="s">
        <v>45</v>
      </c>
      <c r="G40" s="50">
        <v>26</v>
      </c>
      <c r="H40" s="50">
        <v>26</v>
      </c>
      <c r="I40" s="64">
        <v>734.1</v>
      </c>
      <c r="J40" s="62">
        <v>11</v>
      </c>
      <c r="K40" s="62">
        <v>5</v>
      </c>
      <c r="L40" s="62">
        <v>6</v>
      </c>
      <c r="M40" s="64">
        <v>612.8</v>
      </c>
      <c r="N40" s="50">
        <v>287.7</v>
      </c>
      <c r="O40" s="62">
        <v>325.1</v>
      </c>
      <c r="P40" s="65">
        <f>M40*34600</f>
        <v>21202880</v>
      </c>
      <c r="Q40" s="65">
        <v>5721300.24</v>
      </c>
      <c r="R40" s="65">
        <v>13823196.5</v>
      </c>
      <c r="S40" s="65">
        <v>1658383.26</v>
      </c>
      <c r="T40" s="50">
        <v>0</v>
      </c>
    </row>
    <row r="41" spans="1:20" ht="17.25" customHeight="1">
      <c r="A41" s="60">
        <v>22</v>
      </c>
      <c r="B41" s="61" t="s">
        <v>69</v>
      </c>
      <c r="C41" s="62">
        <v>179</v>
      </c>
      <c r="D41" s="63">
        <v>40164</v>
      </c>
      <c r="E41" s="44" t="s">
        <v>44</v>
      </c>
      <c r="F41" s="44" t="s">
        <v>45</v>
      </c>
      <c r="G41" s="50">
        <v>5</v>
      </c>
      <c r="H41" s="50">
        <v>5</v>
      </c>
      <c r="I41" s="64">
        <v>516.1</v>
      </c>
      <c r="J41" s="62">
        <v>3</v>
      </c>
      <c r="K41" s="62">
        <v>0</v>
      </c>
      <c r="L41" s="62">
        <v>3</v>
      </c>
      <c r="M41" s="64">
        <v>133.92</v>
      </c>
      <c r="N41" s="50">
        <v>0</v>
      </c>
      <c r="O41" s="62">
        <v>133.92</v>
      </c>
      <c r="P41" s="65">
        <f>M41*34600</f>
        <v>4633632</v>
      </c>
      <c r="Q41" s="65">
        <v>1250320.7</v>
      </c>
      <c r="R41" s="65">
        <v>3020891.77</v>
      </c>
      <c r="S41" s="65">
        <v>362419.53</v>
      </c>
      <c r="T41" s="50">
        <v>0</v>
      </c>
    </row>
    <row r="42" spans="1:20" ht="17.25" customHeight="1">
      <c r="A42" s="60">
        <v>23</v>
      </c>
      <c r="B42" s="61" t="s">
        <v>70</v>
      </c>
      <c r="C42" s="50">
        <v>181</v>
      </c>
      <c r="D42" s="63">
        <v>40164</v>
      </c>
      <c r="E42" s="44" t="s">
        <v>44</v>
      </c>
      <c r="F42" s="44" t="s">
        <v>45</v>
      </c>
      <c r="G42" s="50">
        <v>5</v>
      </c>
      <c r="H42" s="50">
        <v>5</v>
      </c>
      <c r="I42" s="64">
        <v>97.2</v>
      </c>
      <c r="J42" s="50">
        <v>3</v>
      </c>
      <c r="K42" s="50">
        <v>0</v>
      </c>
      <c r="L42" s="50">
        <v>3</v>
      </c>
      <c r="M42" s="64">
        <v>97.2</v>
      </c>
      <c r="N42" s="50">
        <v>0</v>
      </c>
      <c r="O42" s="50">
        <v>97.2</v>
      </c>
      <c r="P42" s="65">
        <f>M42*34600</f>
        <v>3363120</v>
      </c>
      <c r="Q42" s="65">
        <v>907490.83</v>
      </c>
      <c r="R42" s="65">
        <v>2192582.74</v>
      </c>
      <c r="S42" s="65">
        <v>263046.43</v>
      </c>
      <c r="T42" s="50">
        <v>0</v>
      </c>
    </row>
    <row r="43" spans="1:20" ht="18.75" customHeight="1">
      <c r="A43" s="60">
        <v>24</v>
      </c>
      <c r="B43" s="61" t="s">
        <v>71</v>
      </c>
      <c r="C43" s="62">
        <v>170</v>
      </c>
      <c r="D43" s="63">
        <v>40164</v>
      </c>
      <c r="E43" s="44" t="s">
        <v>44</v>
      </c>
      <c r="F43" s="44" t="s">
        <v>45</v>
      </c>
      <c r="G43" s="50">
        <v>4</v>
      </c>
      <c r="H43" s="50">
        <v>4</v>
      </c>
      <c r="I43" s="64">
        <v>107.6</v>
      </c>
      <c r="J43" s="62">
        <v>3</v>
      </c>
      <c r="K43" s="62">
        <v>0</v>
      </c>
      <c r="L43" s="62">
        <v>3</v>
      </c>
      <c r="M43" s="64">
        <v>80.6</v>
      </c>
      <c r="N43" s="50">
        <v>0</v>
      </c>
      <c r="O43" s="62">
        <v>80.6</v>
      </c>
      <c r="P43" s="65">
        <f>M43*34600</f>
        <v>2788760</v>
      </c>
      <c r="Q43" s="65">
        <v>752507.83</v>
      </c>
      <c r="R43" s="65">
        <v>1818129.31</v>
      </c>
      <c r="S43" s="65">
        <v>218122.86</v>
      </c>
      <c r="T43" s="50">
        <v>0</v>
      </c>
    </row>
    <row r="44" spans="1:20" ht="17.25" customHeight="1">
      <c r="A44" s="60">
        <v>25</v>
      </c>
      <c r="B44" s="61" t="s">
        <v>72</v>
      </c>
      <c r="C44" s="62">
        <v>25</v>
      </c>
      <c r="D44" s="63">
        <v>40277</v>
      </c>
      <c r="E44" s="44" t="s">
        <v>44</v>
      </c>
      <c r="F44" s="44" t="s">
        <v>45</v>
      </c>
      <c r="G44" s="50">
        <v>13</v>
      </c>
      <c r="H44" s="50">
        <v>13</v>
      </c>
      <c r="I44" s="64">
        <v>410.89</v>
      </c>
      <c r="J44" s="62">
        <v>6</v>
      </c>
      <c r="K44" s="62">
        <v>4</v>
      </c>
      <c r="L44" s="62">
        <v>2</v>
      </c>
      <c r="M44" s="64">
        <v>287.44</v>
      </c>
      <c r="N44" s="50">
        <v>190.11</v>
      </c>
      <c r="O44" s="62">
        <v>97.33</v>
      </c>
      <c r="P44" s="65">
        <f>M44*34600</f>
        <v>9945424</v>
      </c>
      <c r="Q44" s="65">
        <v>2683633.39</v>
      </c>
      <c r="R44" s="65">
        <v>6483909.27</v>
      </c>
      <c r="S44" s="65">
        <v>777881.34</v>
      </c>
      <c r="T44" s="50">
        <v>0</v>
      </c>
    </row>
    <row r="45" spans="1:20" ht="18" customHeight="1">
      <c r="A45" s="60">
        <v>26</v>
      </c>
      <c r="B45" s="61" t="s">
        <v>73</v>
      </c>
      <c r="C45" s="62">
        <v>32</v>
      </c>
      <c r="D45" s="63">
        <v>40310</v>
      </c>
      <c r="E45" s="44" t="s">
        <v>44</v>
      </c>
      <c r="F45" s="44" t="s">
        <v>45</v>
      </c>
      <c r="G45" s="66">
        <v>17</v>
      </c>
      <c r="H45" s="66">
        <v>17</v>
      </c>
      <c r="I45" s="67">
        <v>331.1</v>
      </c>
      <c r="J45" s="68">
        <v>7</v>
      </c>
      <c r="K45" s="68">
        <v>3</v>
      </c>
      <c r="L45" s="68">
        <v>4</v>
      </c>
      <c r="M45" s="67">
        <v>280.9</v>
      </c>
      <c r="N45" s="67">
        <v>116.4</v>
      </c>
      <c r="O45" s="47">
        <v>164.5</v>
      </c>
      <c r="P45" s="65">
        <f>M45*34600</f>
        <v>9719140</v>
      </c>
      <c r="Q45" s="65">
        <v>2622573.82</v>
      </c>
      <c r="R45" s="65">
        <v>6336383.65</v>
      </c>
      <c r="S45" s="65">
        <v>760182.53</v>
      </c>
      <c r="T45" s="50">
        <v>0</v>
      </c>
    </row>
    <row r="46" spans="1:20" ht="17.25" customHeight="1">
      <c r="A46" s="60">
        <v>27</v>
      </c>
      <c r="B46" s="61" t="s">
        <v>74</v>
      </c>
      <c r="C46" s="62">
        <v>42</v>
      </c>
      <c r="D46" s="63">
        <v>40324</v>
      </c>
      <c r="E46" s="44" t="s">
        <v>44</v>
      </c>
      <c r="F46" s="44" t="s">
        <v>45</v>
      </c>
      <c r="G46" s="50">
        <v>34</v>
      </c>
      <c r="H46" s="50">
        <v>34</v>
      </c>
      <c r="I46" s="64">
        <v>730.7</v>
      </c>
      <c r="J46" s="62">
        <v>12</v>
      </c>
      <c r="K46" s="62">
        <v>4</v>
      </c>
      <c r="L46" s="62">
        <v>8</v>
      </c>
      <c r="M46" s="64">
        <v>730.7</v>
      </c>
      <c r="N46" s="50">
        <v>272.4</v>
      </c>
      <c r="O46" s="62">
        <v>458.3</v>
      </c>
      <c r="P46" s="65">
        <f>M46*34600</f>
        <v>25282220</v>
      </c>
      <c r="Q46" s="65">
        <v>6822053.01</v>
      </c>
      <c r="R46" s="65">
        <v>16482718.16</v>
      </c>
      <c r="S46" s="65">
        <v>1977448.83</v>
      </c>
      <c r="T46" s="50">
        <v>0</v>
      </c>
    </row>
    <row r="47" spans="1:20" ht="19.5" customHeight="1">
      <c r="A47" s="60">
        <v>28</v>
      </c>
      <c r="B47" s="61" t="s">
        <v>75</v>
      </c>
      <c r="C47" s="62">
        <v>37</v>
      </c>
      <c r="D47" s="63">
        <v>40324</v>
      </c>
      <c r="E47" s="44" t="s">
        <v>44</v>
      </c>
      <c r="F47" s="44" t="s">
        <v>45</v>
      </c>
      <c r="G47" s="50">
        <v>6</v>
      </c>
      <c r="H47" s="50">
        <v>6</v>
      </c>
      <c r="I47" s="64">
        <v>276.5</v>
      </c>
      <c r="J47" s="62">
        <v>4</v>
      </c>
      <c r="K47" s="62">
        <v>0</v>
      </c>
      <c r="L47" s="62">
        <v>4</v>
      </c>
      <c r="M47" s="64">
        <v>150.5</v>
      </c>
      <c r="N47" s="50">
        <v>0</v>
      </c>
      <c r="O47" s="62">
        <v>150.5</v>
      </c>
      <c r="P47" s="65">
        <f>M47*34600</f>
        <v>5207300</v>
      </c>
      <c r="Q47" s="65">
        <v>1405116.98</v>
      </c>
      <c r="R47" s="65">
        <v>3394894.05</v>
      </c>
      <c r="S47" s="65">
        <v>407288.97</v>
      </c>
      <c r="T47" s="50">
        <v>0</v>
      </c>
    </row>
    <row r="48" spans="1:20" ht="17.25" customHeight="1">
      <c r="A48" s="60">
        <v>29</v>
      </c>
      <c r="B48" s="61" t="s">
        <v>76</v>
      </c>
      <c r="C48" s="62">
        <v>38</v>
      </c>
      <c r="D48" s="63">
        <v>40324</v>
      </c>
      <c r="E48" s="44" t="s">
        <v>44</v>
      </c>
      <c r="F48" s="44" t="s">
        <v>45</v>
      </c>
      <c r="G48" s="50">
        <v>5</v>
      </c>
      <c r="H48" s="50">
        <v>5</v>
      </c>
      <c r="I48" s="64">
        <v>207.5</v>
      </c>
      <c r="J48" s="62">
        <v>3</v>
      </c>
      <c r="K48" s="62">
        <v>0</v>
      </c>
      <c r="L48" s="62">
        <v>3</v>
      </c>
      <c r="M48" s="64">
        <v>108.8</v>
      </c>
      <c r="N48" s="50">
        <v>0</v>
      </c>
      <c r="O48" s="62">
        <v>108.8</v>
      </c>
      <c r="P48" s="65">
        <f>M48*34600</f>
        <v>3764480</v>
      </c>
      <c r="Q48" s="65">
        <v>1015792.21</v>
      </c>
      <c r="R48" s="65">
        <v>2454248.99</v>
      </c>
      <c r="S48" s="65">
        <v>294438.8</v>
      </c>
      <c r="T48" s="50">
        <v>0</v>
      </c>
    </row>
    <row r="49" spans="1:20" ht="18.75" customHeight="1">
      <c r="A49" s="60">
        <v>30</v>
      </c>
      <c r="B49" s="61" t="s">
        <v>77</v>
      </c>
      <c r="C49" s="62">
        <v>41</v>
      </c>
      <c r="D49" s="63">
        <v>40324</v>
      </c>
      <c r="E49" s="44" t="s">
        <v>44</v>
      </c>
      <c r="F49" s="44" t="s">
        <v>45</v>
      </c>
      <c r="G49" s="50">
        <v>15</v>
      </c>
      <c r="H49" s="50">
        <v>15</v>
      </c>
      <c r="I49" s="64">
        <v>488.7</v>
      </c>
      <c r="J49" s="62">
        <v>7</v>
      </c>
      <c r="K49" s="62">
        <v>6</v>
      </c>
      <c r="L49" s="62">
        <v>1</v>
      </c>
      <c r="M49" s="64">
        <v>420.1</v>
      </c>
      <c r="N49" s="50">
        <v>366.4</v>
      </c>
      <c r="O49" s="62">
        <v>53.7</v>
      </c>
      <c r="P49" s="65">
        <f>M49*34600</f>
        <v>14535460</v>
      </c>
      <c r="Q49" s="65">
        <v>3922190.32</v>
      </c>
      <c r="R49" s="65">
        <v>9476378.67</v>
      </c>
      <c r="S49" s="65">
        <v>1136891.01</v>
      </c>
      <c r="T49" s="50">
        <v>0</v>
      </c>
    </row>
    <row r="50" spans="1:20" ht="18" customHeight="1">
      <c r="A50" s="60">
        <v>31</v>
      </c>
      <c r="B50" s="61" t="s">
        <v>78</v>
      </c>
      <c r="C50" s="62">
        <v>40</v>
      </c>
      <c r="D50" s="63">
        <v>40324</v>
      </c>
      <c r="E50" s="44" t="s">
        <v>44</v>
      </c>
      <c r="F50" s="44" t="s">
        <v>45</v>
      </c>
      <c r="G50" s="50">
        <v>27</v>
      </c>
      <c r="H50" s="50">
        <v>27</v>
      </c>
      <c r="I50" s="64">
        <v>377.7</v>
      </c>
      <c r="J50" s="62">
        <v>10</v>
      </c>
      <c r="K50" s="62">
        <v>4</v>
      </c>
      <c r="L50" s="62">
        <v>6</v>
      </c>
      <c r="M50" s="64">
        <v>377.7</v>
      </c>
      <c r="N50" s="50">
        <v>139.2</v>
      </c>
      <c r="O50" s="62">
        <v>238.5</v>
      </c>
      <c r="P50" s="65">
        <f>M50*34600</f>
        <v>13068420</v>
      </c>
      <c r="Q50" s="65">
        <v>3526330.12</v>
      </c>
      <c r="R50" s="65">
        <v>8519943.41</v>
      </c>
      <c r="S50" s="65">
        <v>1022146.47</v>
      </c>
      <c r="T50" s="50">
        <v>0</v>
      </c>
    </row>
    <row r="51" spans="1:20" ht="18" customHeight="1">
      <c r="A51" s="60">
        <v>32</v>
      </c>
      <c r="B51" s="61" t="s">
        <v>79</v>
      </c>
      <c r="C51" s="62">
        <v>64</v>
      </c>
      <c r="D51" s="63">
        <v>40389</v>
      </c>
      <c r="E51" s="44" t="s">
        <v>44</v>
      </c>
      <c r="F51" s="44" t="s">
        <v>45</v>
      </c>
      <c r="G51" s="50">
        <v>10</v>
      </c>
      <c r="H51" s="50">
        <v>10</v>
      </c>
      <c r="I51" s="64">
        <v>472.2</v>
      </c>
      <c r="J51" s="62">
        <v>7</v>
      </c>
      <c r="K51" s="62">
        <v>5</v>
      </c>
      <c r="L51" s="62">
        <v>2</v>
      </c>
      <c r="M51" s="64">
        <v>406.8</v>
      </c>
      <c r="N51" s="50">
        <v>287.4</v>
      </c>
      <c r="O51" s="62">
        <v>119.4</v>
      </c>
      <c r="P51" s="65">
        <f>M51*34600</f>
        <v>14075280</v>
      </c>
      <c r="Q51" s="65">
        <v>3798017.19</v>
      </c>
      <c r="R51" s="65">
        <v>9176364.78</v>
      </c>
      <c r="S51" s="65">
        <v>1100898.03</v>
      </c>
      <c r="T51" s="50">
        <v>0</v>
      </c>
    </row>
    <row r="52" spans="1:20" ht="18.75" customHeight="1">
      <c r="A52" s="60">
        <v>33</v>
      </c>
      <c r="B52" s="61" t="s">
        <v>80</v>
      </c>
      <c r="C52" s="62">
        <v>61</v>
      </c>
      <c r="D52" s="63">
        <v>40389</v>
      </c>
      <c r="E52" s="44" t="s">
        <v>44</v>
      </c>
      <c r="F52" s="44" t="s">
        <v>45</v>
      </c>
      <c r="G52" s="50">
        <v>9</v>
      </c>
      <c r="H52" s="50">
        <v>9</v>
      </c>
      <c r="I52" s="64">
        <v>468.56</v>
      </c>
      <c r="J52" s="62">
        <v>5</v>
      </c>
      <c r="K52" s="62">
        <v>1</v>
      </c>
      <c r="L52" s="62">
        <v>4</v>
      </c>
      <c r="M52" s="64">
        <v>257.65</v>
      </c>
      <c r="N52" s="50">
        <v>65.65</v>
      </c>
      <c r="O52" s="62">
        <v>192</v>
      </c>
      <c r="P52" s="65">
        <f>M52*34600</f>
        <v>8914690</v>
      </c>
      <c r="Q52" s="65">
        <v>2405504.25</v>
      </c>
      <c r="R52" s="65">
        <v>5811923.27</v>
      </c>
      <c r="S52" s="65">
        <v>697262.48</v>
      </c>
      <c r="T52" s="50">
        <v>0</v>
      </c>
    </row>
    <row r="53" spans="1:20" ht="18" customHeight="1">
      <c r="A53" s="60">
        <v>34</v>
      </c>
      <c r="B53" s="61" t="s">
        <v>81</v>
      </c>
      <c r="C53" s="62">
        <v>62</v>
      </c>
      <c r="D53" s="63">
        <v>40389</v>
      </c>
      <c r="E53" s="44" t="s">
        <v>44</v>
      </c>
      <c r="F53" s="44" t="s">
        <v>45</v>
      </c>
      <c r="G53" s="50">
        <v>12</v>
      </c>
      <c r="H53" s="50">
        <v>12</v>
      </c>
      <c r="I53" s="64">
        <v>524.8</v>
      </c>
      <c r="J53" s="62">
        <v>5</v>
      </c>
      <c r="K53" s="62">
        <v>0</v>
      </c>
      <c r="L53" s="62">
        <v>5</v>
      </c>
      <c r="M53" s="64">
        <v>240.9</v>
      </c>
      <c r="N53" s="50">
        <v>0</v>
      </c>
      <c r="O53" s="62">
        <v>240.9</v>
      </c>
      <c r="P53" s="65">
        <f>M53*34600</f>
        <v>8335140</v>
      </c>
      <c r="Q53" s="65">
        <v>2249120.8</v>
      </c>
      <c r="R53" s="65">
        <v>5434086.22</v>
      </c>
      <c r="S53" s="65">
        <v>651932.98</v>
      </c>
      <c r="T53" s="50">
        <v>0</v>
      </c>
    </row>
    <row r="54" spans="1:20" ht="18.75" customHeight="1">
      <c r="A54" s="60">
        <v>35</v>
      </c>
      <c r="B54" s="61" t="s">
        <v>82</v>
      </c>
      <c r="C54" s="62">
        <v>95</v>
      </c>
      <c r="D54" s="63">
        <v>40408</v>
      </c>
      <c r="E54" s="44" t="s">
        <v>44</v>
      </c>
      <c r="F54" s="44" t="s">
        <v>45</v>
      </c>
      <c r="G54" s="50">
        <v>18</v>
      </c>
      <c r="H54" s="50">
        <v>18</v>
      </c>
      <c r="I54" s="64">
        <v>344.4</v>
      </c>
      <c r="J54" s="62">
        <v>7</v>
      </c>
      <c r="K54" s="62">
        <v>2</v>
      </c>
      <c r="L54" s="62">
        <v>5</v>
      </c>
      <c r="M54" s="64">
        <v>303.4</v>
      </c>
      <c r="N54" s="50">
        <v>92.6</v>
      </c>
      <c r="O54" s="62">
        <v>210.8</v>
      </c>
      <c r="P54" s="65">
        <f>M54*34600</f>
        <v>10497640</v>
      </c>
      <c r="Q54" s="65">
        <v>2832641.14</v>
      </c>
      <c r="R54" s="65">
        <v>6843925.95</v>
      </c>
      <c r="S54" s="65">
        <v>821072.91</v>
      </c>
      <c r="T54" s="50">
        <v>0</v>
      </c>
    </row>
    <row r="55" spans="1:20" ht="19.5" customHeight="1">
      <c r="A55" s="60">
        <v>36</v>
      </c>
      <c r="B55" s="61" t="s">
        <v>83</v>
      </c>
      <c r="C55" s="62">
        <v>84</v>
      </c>
      <c r="D55" s="63">
        <v>40408</v>
      </c>
      <c r="E55" s="44" t="s">
        <v>44</v>
      </c>
      <c r="F55" s="44" t="s">
        <v>45</v>
      </c>
      <c r="G55" s="50">
        <v>21</v>
      </c>
      <c r="H55" s="50">
        <v>21</v>
      </c>
      <c r="I55" s="64">
        <v>464.2</v>
      </c>
      <c r="J55" s="62">
        <v>7</v>
      </c>
      <c r="K55" s="62">
        <v>4</v>
      </c>
      <c r="L55" s="62">
        <v>3</v>
      </c>
      <c r="M55" s="64">
        <v>399.1</v>
      </c>
      <c r="N55" s="50">
        <v>231.4</v>
      </c>
      <c r="O55" s="62">
        <v>167.7</v>
      </c>
      <c r="P55" s="65">
        <f>M55*34600</f>
        <v>13808860</v>
      </c>
      <c r="Q55" s="65">
        <v>3726127.49</v>
      </c>
      <c r="R55" s="65">
        <v>9002672.53</v>
      </c>
      <c r="S55" s="65">
        <v>1080059.98</v>
      </c>
      <c r="T55" s="50">
        <v>0</v>
      </c>
    </row>
    <row r="56" spans="1:20" ht="16.5" customHeight="1">
      <c r="A56" s="60">
        <v>37</v>
      </c>
      <c r="B56" s="61" t="s">
        <v>84</v>
      </c>
      <c r="C56" s="62">
        <v>96</v>
      </c>
      <c r="D56" s="63">
        <v>40408</v>
      </c>
      <c r="E56" s="44" t="s">
        <v>44</v>
      </c>
      <c r="F56" s="44" t="s">
        <v>45</v>
      </c>
      <c r="G56" s="50">
        <v>2</v>
      </c>
      <c r="H56" s="50">
        <v>2</v>
      </c>
      <c r="I56" s="64">
        <v>205.3</v>
      </c>
      <c r="J56" s="62">
        <v>1</v>
      </c>
      <c r="K56" s="62">
        <v>0</v>
      </c>
      <c r="L56" s="62">
        <v>1</v>
      </c>
      <c r="M56" s="64">
        <v>57.9</v>
      </c>
      <c r="N56" s="50">
        <v>0</v>
      </c>
      <c r="O56" s="62">
        <v>57.9</v>
      </c>
      <c r="P56" s="65">
        <f>M56*34600</f>
        <v>2003340</v>
      </c>
      <c r="Q56" s="65">
        <v>540573.24</v>
      </c>
      <c r="R56" s="65">
        <v>1306075.52</v>
      </c>
      <c r="S56" s="65">
        <v>156691.24</v>
      </c>
      <c r="T56" s="50">
        <v>0</v>
      </c>
    </row>
    <row r="57" spans="1:20" ht="18" customHeight="1">
      <c r="A57" s="60">
        <v>38</v>
      </c>
      <c r="B57" s="61" t="s">
        <v>85</v>
      </c>
      <c r="C57" s="62">
        <v>82</v>
      </c>
      <c r="D57" s="63">
        <v>40408</v>
      </c>
      <c r="E57" s="44" t="s">
        <v>44</v>
      </c>
      <c r="F57" s="44" t="s">
        <v>45</v>
      </c>
      <c r="G57" s="66">
        <v>8</v>
      </c>
      <c r="H57" s="66">
        <v>8</v>
      </c>
      <c r="I57" s="67">
        <v>233</v>
      </c>
      <c r="J57" s="68">
        <v>3</v>
      </c>
      <c r="K57" s="68">
        <v>0</v>
      </c>
      <c r="L57" s="68">
        <v>3</v>
      </c>
      <c r="M57" s="67">
        <v>186.8</v>
      </c>
      <c r="N57" s="67">
        <v>0</v>
      </c>
      <c r="O57" s="47">
        <v>186.8</v>
      </c>
      <c r="P57" s="65">
        <f>M57*34600</f>
        <v>6463280</v>
      </c>
      <c r="Q57" s="65">
        <v>1744025.59</v>
      </c>
      <c r="R57" s="65">
        <v>4213728.96</v>
      </c>
      <c r="S57" s="65">
        <v>505525.45</v>
      </c>
      <c r="T57" s="50">
        <v>0</v>
      </c>
    </row>
    <row r="58" spans="1:20" ht="19.5" customHeight="1">
      <c r="A58" s="60">
        <v>39</v>
      </c>
      <c r="B58" s="61" t="s">
        <v>86</v>
      </c>
      <c r="C58" s="62">
        <v>100</v>
      </c>
      <c r="D58" s="63">
        <v>40490</v>
      </c>
      <c r="E58" s="44" t="s">
        <v>44</v>
      </c>
      <c r="F58" s="44" t="s">
        <v>45</v>
      </c>
      <c r="G58" s="50">
        <v>13</v>
      </c>
      <c r="H58" s="50">
        <v>13</v>
      </c>
      <c r="I58" s="64">
        <v>446.4</v>
      </c>
      <c r="J58" s="62">
        <v>7</v>
      </c>
      <c r="K58" s="62">
        <v>4</v>
      </c>
      <c r="L58" s="62">
        <v>3</v>
      </c>
      <c r="M58" s="64">
        <v>368.45</v>
      </c>
      <c r="N58" s="50">
        <v>224.2</v>
      </c>
      <c r="O58" s="62">
        <v>144.25</v>
      </c>
      <c r="P58" s="65">
        <f>M58*34600</f>
        <v>12748370</v>
      </c>
      <c r="Q58" s="65">
        <v>3439969.11</v>
      </c>
      <c r="R58" s="65">
        <v>8311287.13</v>
      </c>
      <c r="S58" s="65">
        <v>997113.76</v>
      </c>
      <c r="T58" s="50">
        <v>0</v>
      </c>
    </row>
    <row r="59" spans="1:20" ht="18.75" customHeight="1">
      <c r="A59" s="60">
        <v>40</v>
      </c>
      <c r="B59" s="61" t="s">
        <v>87</v>
      </c>
      <c r="C59" s="62">
        <v>101</v>
      </c>
      <c r="D59" s="63">
        <v>40490</v>
      </c>
      <c r="E59" s="44" t="s">
        <v>44</v>
      </c>
      <c r="F59" s="44" t="s">
        <v>45</v>
      </c>
      <c r="G59" s="50">
        <v>6</v>
      </c>
      <c r="H59" s="50">
        <v>6</v>
      </c>
      <c r="I59" s="64">
        <v>288.5</v>
      </c>
      <c r="J59" s="62">
        <v>3</v>
      </c>
      <c r="K59" s="62">
        <v>0</v>
      </c>
      <c r="L59" s="62">
        <v>3</v>
      </c>
      <c r="M59" s="64">
        <v>154.8</v>
      </c>
      <c r="N59" s="50">
        <v>0</v>
      </c>
      <c r="O59" s="62">
        <v>154.8</v>
      </c>
      <c r="P59" s="65">
        <f>M59*34600</f>
        <v>5356080</v>
      </c>
      <c r="Q59" s="65">
        <v>1445263.18</v>
      </c>
      <c r="R59" s="65">
        <v>3491891.02</v>
      </c>
      <c r="S59" s="65">
        <v>418925.8</v>
      </c>
      <c r="T59" s="50">
        <v>0</v>
      </c>
    </row>
    <row r="60" spans="1:20" ht="18" customHeight="1">
      <c r="A60" s="60">
        <v>41</v>
      </c>
      <c r="B60" s="61" t="s">
        <v>88</v>
      </c>
      <c r="C60" s="62">
        <v>118</v>
      </c>
      <c r="D60" s="63">
        <v>40507</v>
      </c>
      <c r="E60" s="44" t="s">
        <v>44</v>
      </c>
      <c r="F60" s="44" t="s">
        <v>45</v>
      </c>
      <c r="G60" s="50">
        <v>9</v>
      </c>
      <c r="H60" s="50">
        <v>9</v>
      </c>
      <c r="I60" s="64">
        <v>200.5</v>
      </c>
      <c r="J60" s="62">
        <v>6</v>
      </c>
      <c r="K60" s="62">
        <v>2</v>
      </c>
      <c r="L60" s="62">
        <v>4</v>
      </c>
      <c r="M60" s="64">
        <v>200.5</v>
      </c>
      <c r="N60" s="50">
        <v>56.5</v>
      </c>
      <c r="O60" s="62">
        <v>144</v>
      </c>
      <c r="P60" s="65">
        <f>M60*34600</f>
        <v>6937300</v>
      </c>
      <c r="Q60" s="65">
        <v>1871933.25</v>
      </c>
      <c r="R60" s="65">
        <v>4522765.83</v>
      </c>
      <c r="S60" s="65">
        <v>542600.92</v>
      </c>
      <c r="T60" s="50">
        <v>0</v>
      </c>
    </row>
    <row r="61" spans="1:20" ht="18.75" customHeight="1">
      <c r="A61" s="60">
        <v>42</v>
      </c>
      <c r="B61" s="61" t="s">
        <v>89</v>
      </c>
      <c r="C61" s="62">
        <v>117</v>
      </c>
      <c r="D61" s="63">
        <v>40507</v>
      </c>
      <c r="E61" s="44" t="s">
        <v>44</v>
      </c>
      <c r="F61" s="44" t="s">
        <v>45</v>
      </c>
      <c r="G61" s="50">
        <v>12</v>
      </c>
      <c r="H61" s="50">
        <v>12</v>
      </c>
      <c r="I61" s="64">
        <v>206.9</v>
      </c>
      <c r="J61" s="62">
        <v>4</v>
      </c>
      <c r="K61" s="62">
        <v>1</v>
      </c>
      <c r="L61" s="62">
        <v>3</v>
      </c>
      <c r="M61" s="64">
        <v>206.9</v>
      </c>
      <c r="N61" s="50">
        <v>58.4</v>
      </c>
      <c r="O61" s="62">
        <v>148.5</v>
      </c>
      <c r="P61" s="65">
        <f>M61*34600</f>
        <v>7158740</v>
      </c>
      <c r="Q61" s="65">
        <v>1931685.74</v>
      </c>
      <c r="R61" s="65">
        <v>4667133.42</v>
      </c>
      <c r="S61" s="65">
        <v>559920.84</v>
      </c>
      <c r="T61" s="50">
        <v>0</v>
      </c>
    </row>
    <row r="62" spans="1:20" ht="20.25" customHeight="1">
      <c r="A62" s="60">
        <v>43</v>
      </c>
      <c r="B62" s="61" t="s">
        <v>90</v>
      </c>
      <c r="C62" s="62">
        <v>120</v>
      </c>
      <c r="D62" s="63">
        <v>40507</v>
      </c>
      <c r="E62" s="44" t="s">
        <v>44</v>
      </c>
      <c r="F62" s="44" t="s">
        <v>45</v>
      </c>
      <c r="G62" s="50">
        <v>20</v>
      </c>
      <c r="H62" s="50">
        <v>20</v>
      </c>
      <c r="I62" s="64">
        <v>487.7</v>
      </c>
      <c r="J62" s="62">
        <v>8</v>
      </c>
      <c r="K62" s="62">
        <v>5</v>
      </c>
      <c r="L62" s="62">
        <v>3</v>
      </c>
      <c r="M62" s="64">
        <v>487.7</v>
      </c>
      <c r="N62" s="50">
        <v>312.9</v>
      </c>
      <c r="O62" s="62">
        <v>174.8</v>
      </c>
      <c r="P62" s="65">
        <f>M62*34600</f>
        <v>16874420</v>
      </c>
      <c r="Q62" s="65">
        <v>4553325.92</v>
      </c>
      <c r="R62" s="65">
        <v>11001261.32</v>
      </c>
      <c r="S62" s="65">
        <v>1319832.76</v>
      </c>
      <c r="T62" s="50">
        <v>0</v>
      </c>
    </row>
    <row r="63" spans="1:20" ht="18" customHeight="1">
      <c r="A63" s="60">
        <v>44</v>
      </c>
      <c r="B63" s="61" t="s">
        <v>91</v>
      </c>
      <c r="C63" s="62">
        <v>115</v>
      </c>
      <c r="D63" s="63">
        <v>40507</v>
      </c>
      <c r="E63" s="44" t="s">
        <v>44</v>
      </c>
      <c r="F63" s="44" t="s">
        <v>45</v>
      </c>
      <c r="G63" s="50">
        <v>10</v>
      </c>
      <c r="H63" s="50">
        <v>10</v>
      </c>
      <c r="I63" s="64">
        <v>201.1</v>
      </c>
      <c r="J63" s="62">
        <v>4</v>
      </c>
      <c r="K63" s="62">
        <v>2</v>
      </c>
      <c r="L63" s="62">
        <v>2</v>
      </c>
      <c r="M63" s="64">
        <v>201.1</v>
      </c>
      <c r="N63" s="50">
        <v>101.5</v>
      </c>
      <c r="O63" s="62">
        <v>99.6</v>
      </c>
      <c r="P63" s="65">
        <f>M63*34600</f>
        <v>6958060</v>
      </c>
      <c r="Q63" s="65">
        <v>1877535.05</v>
      </c>
      <c r="R63" s="65">
        <v>4536300.29</v>
      </c>
      <c r="S63" s="65">
        <v>544224.66</v>
      </c>
      <c r="T63" s="50">
        <v>0</v>
      </c>
    </row>
    <row r="64" spans="1:20" ht="18.75" customHeight="1">
      <c r="A64" s="60">
        <v>45</v>
      </c>
      <c r="B64" s="61" t="s">
        <v>92</v>
      </c>
      <c r="C64" s="62">
        <v>125</v>
      </c>
      <c r="D64" s="63">
        <v>40507</v>
      </c>
      <c r="E64" s="44" t="s">
        <v>44</v>
      </c>
      <c r="F64" s="44" t="s">
        <v>45</v>
      </c>
      <c r="G64" s="50">
        <v>6</v>
      </c>
      <c r="H64" s="50">
        <v>6</v>
      </c>
      <c r="I64" s="64">
        <v>84.5</v>
      </c>
      <c r="J64" s="62">
        <v>2</v>
      </c>
      <c r="K64" s="62">
        <v>1</v>
      </c>
      <c r="L64" s="62">
        <v>1</v>
      </c>
      <c r="M64" s="64">
        <v>84.5</v>
      </c>
      <c r="N64" s="50">
        <v>42</v>
      </c>
      <c r="O64" s="62">
        <v>42.5</v>
      </c>
      <c r="P64" s="65">
        <f>M64*34600</f>
        <v>2923700</v>
      </c>
      <c r="Q64" s="65">
        <v>788919.5</v>
      </c>
      <c r="R64" s="65">
        <v>1906103.3</v>
      </c>
      <c r="S64" s="65">
        <v>228677.2</v>
      </c>
      <c r="T64" s="50">
        <v>0</v>
      </c>
    </row>
    <row r="65" spans="1:20" ht="15">
      <c r="A65" s="60">
        <v>46</v>
      </c>
      <c r="B65" s="61" t="s">
        <v>93</v>
      </c>
      <c r="C65" s="62">
        <v>129</v>
      </c>
      <c r="D65" s="63">
        <v>40507</v>
      </c>
      <c r="E65" s="44" t="s">
        <v>44</v>
      </c>
      <c r="F65" s="44" t="s">
        <v>45</v>
      </c>
      <c r="G65" s="50">
        <v>3</v>
      </c>
      <c r="H65" s="50">
        <v>3</v>
      </c>
      <c r="I65" s="64">
        <v>80.9</v>
      </c>
      <c r="J65" s="62">
        <v>2</v>
      </c>
      <c r="K65" s="62">
        <v>0</v>
      </c>
      <c r="L65" s="62">
        <v>2</v>
      </c>
      <c r="M65" s="64">
        <v>80.9</v>
      </c>
      <c r="N65" s="50">
        <v>0</v>
      </c>
      <c r="O65" s="62">
        <v>80.9</v>
      </c>
      <c r="P65" s="65">
        <f>M65*34600</f>
        <v>2799140</v>
      </c>
      <c r="Q65" s="65">
        <v>755308.73</v>
      </c>
      <c r="R65" s="65">
        <v>1824896.53</v>
      </c>
      <c r="S65" s="65">
        <v>218934.74</v>
      </c>
      <c r="T65" s="50">
        <v>0</v>
      </c>
    </row>
    <row r="66" spans="1:20" ht="15">
      <c r="A66" s="60">
        <v>47</v>
      </c>
      <c r="B66" s="61" t="s">
        <v>94</v>
      </c>
      <c r="C66" s="62">
        <v>128</v>
      </c>
      <c r="D66" s="63">
        <v>40507</v>
      </c>
      <c r="E66" s="44" t="s">
        <v>44</v>
      </c>
      <c r="F66" s="44" t="s">
        <v>45</v>
      </c>
      <c r="G66" s="50">
        <v>21</v>
      </c>
      <c r="H66" s="50">
        <v>21</v>
      </c>
      <c r="I66" s="64">
        <v>465.25</v>
      </c>
      <c r="J66" s="62">
        <v>7</v>
      </c>
      <c r="K66" s="62">
        <v>4</v>
      </c>
      <c r="L66" s="62">
        <v>3</v>
      </c>
      <c r="M66" s="64">
        <v>413.68</v>
      </c>
      <c r="N66" s="50">
        <v>231.98</v>
      </c>
      <c r="O66" s="62">
        <v>181.7</v>
      </c>
      <c r="P66" s="65">
        <f>M66*34600</f>
        <v>14313328</v>
      </c>
      <c r="Q66" s="65">
        <v>3862251.11</v>
      </c>
      <c r="R66" s="65">
        <v>9331559.94</v>
      </c>
      <c r="S66" s="65">
        <v>1119516.95</v>
      </c>
      <c r="T66" s="50">
        <v>0</v>
      </c>
    </row>
    <row r="67" spans="1:20" ht="15">
      <c r="A67" s="60">
        <v>48</v>
      </c>
      <c r="B67" s="61" t="s">
        <v>95</v>
      </c>
      <c r="C67" s="62">
        <v>126</v>
      </c>
      <c r="D67" s="63">
        <v>40507</v>
      </c>
      <c r="E67" s="44" t="s">
        <v>44</v>
      </c>
      <c r="F67" s="44" t="s">
        <v>45</v>
      </c>
      <c r="G67" s="50">
        <v>23</v>
      </c>
      <c r="H67" s="50">
        <v>23</v>
      </c>
      <c r="I67" s="64">
        <v>519.1</v>
      </c>
      <c r="J67" s="62">
        <v>9</v>
      </c>
      <c r="K67" s="62">
        <v>2</v>
      </c>
      <c r="L67" s="62">
        <v>7</v>
      </c>
      <c r="M67" s="64">
        <v>498.3</v>
      </c>
      <c r="N67" s="50">
        <v>195.6</v>
      </c>
      <c r="O67" s="62">
        <v>302.7</v>
      </c>
      <c r="P67" s="65">
        <f>M67*34600</f>
        <v>17241180</v>
      </c>
      <c r="Q67" s="65">
        <v>4652290.97</v>
      </c>
      <c r="R67" s="65">
        <v>11240370.14</v>
      </c>
      <c r="S67" s="65">
        <v>1348518.89</v>
      </c>
      <c r="T67" s="50">
        <v>0</v>
      </c>
    </row>
    <row r="68" spans="1:20" ht="15">
      <c r="A68" s="60">
        <v>49</v>
      </c>
      <c r="B68" s="61" t="s">
        <v>96</v>
      </c>
      <c r="C68" s="62">
        <v>8</v>
      </c>
      <c r="D68" s="63">
        <v>40571</v>
      </c>
      <c r="E68" s="44" t="s">
        <v>44</v>
      </c>
      <c r="F68" s="44" t="s">
        <v>45</v>
      </c>
      <c r="G68" s="50">
        <v>24</v>
      </c>
      <c r="H68" s="50">
        <v>24</v>
      </c>
      <c r="I68" s="64">
        <v>464</v>
      </c>
      <c r="J68" s="62">
        <v>8</v>
      </c>
      <c r="K68" s="62">
        <v>4</v>
      </c>
      <c r="L68" s="62">
        <v>4</v>
      </c>
      <c r="M68" s="64">
        <v>443.4</v>
      </c>
      <c r="N68" s="50">
        <v>184.5</v>
      </c>
      <c r="O68" s="62">
        <v>258.9</v>
      </c>
      <c r="P68" s="65">
        <f>M68*34600</f>
        <v>15341640</v>
      </c>
      <c r="Q68" s="65">
        <v>4139726.71</v>
      </c>
      <c r="R68" s="65">
        <v>10001966.92</v>
      </c>
      <c r="S68" s="65">
        <v>1199946.37</v>
      </c>
      <c r="T68" s="50">
        <v>0</v>
      </c>
    </row>
    <row r="69" spans="1:20" ht="15">
      <c r="A69" s="60">
        <v>50</v>
      </c>
      <c r="B69" s="61" t="s">
        <v>97</v>
      </c>
      <c r="C69" s="62">
        <v>9</v>
      </c>
      <c r="D69" s="63">
        <v>40571</v>
      </c>
      <c r="E69" s="44" t="s">
        <v>44</v>
      </c>
      <c r="F69" s="44" t="s">
        <v>45</v>
      </c>
      <c r="G69" s="50">
        <v>8</v>
      </c>
      <c r="H69" s="50">
        <v>8</v>
      </c>
      <c r="I69" s="64">
        <v>203.65</v>
      </c>
      <c r="J69" s="62">
        <v>3</v>
      </c>
      <c r="K69" s="62">
        <v>1</v>
      </c>
      <c r="L69" s="62">
        <v>2</v>
      </c>
      <c r="M69" s="64">
        <v>145.46</v>
      </c>
      <c r="N69" s="50">
        <v>57.24</v>
      </c>
      <c r="O69" s="62">
        <v>88.22</v>
      </c>
      <c r="P69" s="65">
        <f>M69*34600</f>
        <v>5032916</v>
      </c>
      <c r="Q69" s="65">
        <v>1358061.9</v>
      </c>
      <c r="R69" s="65">
        <v>3281204.58</v>
      </c>
      <c r="S69" s="65">
        <v>393649.52</v>
      </c>
      <c r="T69" s="50">
        <v>0</v>
      </c>
    </row>
    <row r="70" spans="1:20" ht="15">
      <c r="A70" s="60">
        <v>51</v>
      </c>
      <c r="B70" s="61" t="s">
        <v>98</v>
      </c>
      <c r="C70" s="62">
        <v>7</v>
      </c>
      <c r="D70" s="63">
        <v>40571</v>
      </c>
      <c r="E70" s="44" t="s">
        <v>44</v>
      </c>
      <c r="F70" s="44" t="s">
        <v>45</v>
      </c>
      <c r="G70" s="50">
        <v>7</v>
      </c>
      <c r="H70" s="50">
        <v>7</v>
      </c>
      <c r="I70" s="64">
        <v>464.5</v>
      </c>
      <c r="J70" s="62">
        <v>4</v>
      </c>
      <c r="K70" s="62">
        <v>3</v>
      </c>
      <c r="L70" s="62">
        <v>1</v>
      </c>
      <c r="M70" s="64">
        <v>190.7</v>
      </c>
      <c r="N70" s="50">
        <v>167.8</v>
      </c>
      <c r="O70" s="62">
        <v>22.9</v>
      </c>
      <c r="P70" s="65">
        <f>M70*34600</f>
        <v>6598220</v>
      </c>
      <c r="Q70" s="65">
        <v>1780437.26</v>
      </c>
      <c r="R70" s="65">
        <v>4301702.96</v>
      </c>
      <c r="S70" s="65">
        <v>516079.78</v>
      </c>
      <c r="T70" s="50">
        <v>0</v>
      </c>
    </row>
    <row r="71" spans="1:20" ht="15">
      <c r="A71" s="60">
        <v>52</v>
      </c>
      <c r="B71" s="61" t="s">
        <v>99</v>
      </c>
      <c r="C71" s="62">
        <v>21</v>
      </c>
      <c r="D71" s="63">
        <v>40585</v>
      </c>
      <c r="E71" s="44" t="s">
        <v>44</v>
      </c>
      <c r="F71" s="44" t="s">
        <v>45</v>
      </c>
      <c r="G71" s="50">
        <v>14</v>
      </c>
      <c r="H71" s="50">
        <v>14</v>
      </c>
      <c r="I71" s="64">
        <v>299.1</v>
      </c>
      <c r="J71" s="62">
        <v>8</v>
      </c>
      <c r="K71" s="62">
        <v>0</v>
      </c>
      <c r="L71" s="62">
        <v>8</v>
      </c>
      <c r="M71" s="64">
        <v>270.3</v>
      </c>
      <c r="N71" s="50">
        <v>0</v>
      </c>
      <c r="O71" s="62">
        <v>270.3</v>
      </c>
      <c r="P71" s="65">
        <f>M71*34600</f>
        <v>9352380</v>
      </c>
      <c r="Q71" s="65">
        <v>2523608.77</v>
      </c>
      <c r="R71" s="65">
        <v>6097274.83</v>
      </c>
      <c r="S71" s="65">
        <v>731496.4</v>
      </c>
      <c r="T71" s="50">
        <v>0</v>
      </c>
    </row>
    <row r="72" spans="1:20" ht="15">
      <c r="A72" s="60">
        <v>53</v>
      </c>
      <c r="B72" s="61" t="s">
        <v>100</v>
      </c>
      <c r="C72" s="62">
        <v>19</v>
      </c>
      <c r="D72" s="63">
        <v>40585</v>
      </c>
      <c r="E72" s="44" t="s">
        <v>44</v>
      </c>
      <c r="F72" s="44" t="s">
        <v>45</v>
      </c>
      <c r="G72" s="50">
        <v>21</v>
      </c>
      <c r="H72" s="50">
        <v>21</v>
      </c>
      <c r="I72" s="64">
        <v>478.9</v>
      </c>
      <c r="J72" s="62">
        <v>9</v>
      </c>
      <c r="K72" s="62">
        <v>3</v>
      </c>
      <c r="L72" s="62">
        <v>6</v>
      </c>
      <c r="M72" s="64">
        <v>478.9</v>
      </c>
      <c r="N72" s="50">
        <v>120</v>
      </c>
      <c r="O72" s="62">
        <v>358.9</v>
      </c>
      <c r="P72" s="65">
        <f>M72*34600</f>
        <v>16569940</v>
      </c>
      <c r="Q72" s="65">
        <v>4471166.26</v>
      </c>
      <c r="R72" s="65">
        <v>10802755.88</v>
      </c>
      <c r="S72" s="65">
        <v>1296017.86</v>
      </c>
      <c r="T72" s="50">
        <v>0</v>
      </c>
    </row>
    <row r="73" spans="1:20" ht="15">
      <c r="A73" s="60">
        <v>54</v>
      </c>
      <c r="B73" s="61" t="s">
        <v>101</v>
      </c>
      <c r="C73" s="62">
        <v>24</v>
      </c>
      <c r="D73" s="63">
        <v>40585</v>
      </c>
      <c r="E73" s="44" t="s">
        <v>44</v>
      </c>
      <c r="F73" s="44" t="s">
        <v>45</v>
      </c>
      <c r="G73" s="66">
        <v>8</v>
      </c>
      <c r="H73" s="66">
        <v>8</v>
      </c>
      <c r="I73" s="67">
        <v>214.7</v>
      </c>
      <c r="J73" s="68">
        <v>4</v>
      </c>
      <c r="K73" s="68">
        <v>2</v>
      </c>
      <c r="L73" s="68">
        <v>2</v>
      </c>
      <c r="M73" s="67">
        <v>214.7</v>
      </c>
      <c r="N73" s="67">
        <v>89.2</v>
      </c>
      <c r="O73" s="47">
        <v>125.5</v>
      </c>
      <c r="P73" s="65">
        <f>M73*34600</f>
        <v>7428620</v>
      </c>
      <c r="Q73" s="65">
        <v>2004509.07</v>
      </c>
      <c r="R73" s="65">
        <v>4843081.42</v>
      </c>
      <c r="S73" s="65">
        <v>581029.51</v>
      </c>
      <c r="T73" s="50">
        <v>0</v>
      </c>
    </row>
    <row r="74" spans="1:20" ht="15">
      <c r="A74" s="60">
        <v>55</v>
      </c>
      <c r="B74" s="61" t="s">
        <v>102</v>
      </c>
      <c r="C74" s="62">
        <v>25</v>
      </c>
      <c r="D74" s="63">
        <v>40585</v>
      </c>
      <c r="E74" s="44" t="s">
        <v>44</v>
      </c>
      <c r="F74" s="44" t="s">
        <v>45</v>
      </c>
      <c r="G74" s="66">
        <v>21</v>
      </c>
      <c r="H74" s="66">
        <v>21</v>
      </c>
      <c r="I74" s="67">
        <v>408.4</v>
      </c>
      <c r="J74" s="68">
        <v>8</v>
      </c>
      <c r="K74" s="68">
        <v>4</v>
      </c>
      <c r="L74" s="68">
        <v>4</v>
      </c>
      <c r="M74" s="67">
        <v>408.4</v>
      </c>
      <c r="N74" s="67">
        <v>203.02</v>
      </c>
      <c r="O74" s="47">
        <v>205.38</v>
      </c>
      <c r="P74" s="65">
        <f>M74*34600</f>
        <v>14130640</v>
      </c>
      <c r="Q74" s="65">
        <v>3812955.31</v>
      </c>
      <c r="R74" s="65">
        <v>9212456.68</v>
      </c>
      <c r="S74" s="65">
        <v>1105228.01</v>
      </c>
      <c r="T74" s="50">
        <v>0</v>
      </c>
    </row>
    <row r="75" spans="1:20" ht="15">
      <c r="A75" s="60">
        <v>56</v>
      </c>
      <c r="B75" s="61" t="s">
        <v>103</v>
      </c>
      <c r="C75" s="62">
        <v>42</v>
      </c>
      <c r="D75" s="63">
        <v>40652</v>
      </c>
      <c r="E75" s="44" t="s">
        <v>44</v>
      </c>
      <c r="F75" s="44" t="s">
        <v>45</v>
      </c>
      <c r="G75" s="50">
        <v>8</v>
      </c>
      <c r="H75" s="50">
        <v>8</v>
      </c>
      <c r="I75" s="64">
        <v>171.2</v>
      </c>
      <c r="J75" s="62">
        <v>3</v>
      </c>
      <c r="K75" s="62">
        <v>0</v>
      </c>
      <c r="L75" s="62">
        <v>3</v>
      </c>
      <c r="M75" s="64">
        <v>130</v>
      </c>
      <c r="N75" s="50">
        <v>0</v>
      </c>
      <c r="O75" s="62">
        <v>130</v>
      </c>
      <c r="P75" s="65">
        <f>M75*34600</f>
        <v>4498000</v>
      </c>
      <c r="Q75" s="65">
        <v>1213722.31</v>
      </c>
      <c r="R75" s="65">
        <v>2932466.62</v>
      </c>
      <c r="S75" s="65">
        <v>351811.07</v>
      </c>
      <c r="T75" s="50">
        <v>0</v>
      </c>
    </row>
    <row r="76" spans="1:20" ht="15">
      <c r="A76" s="60">
        <v>57</v>
      </c>
      <c r="B76" s="61" t="s">
        <v>104</v>
      </c>
      <c r="C76" s="62">
        <v>41</v>
      </c>
      <c r="D76" s="63">
        <v>40652</v>
      </c>
      <c r="E76" s="44" t="s">
        <v>44</v>
      </c>
      <c r="F76" s="44" t="s">
        <v>45</v>
      </c>
      <c r="G76" s="50">
        <v>12</v>
      </c>
      <c r="H76" s="50">
        <v>12</v>
      </c>
      <c r="I76" s="64">
        <v>211</v>
      </c>
      <c r="J76" s="62">
        <v>4</v>
      </c>
      <c r="K76" s="62">
        <v>3</v>
      </c>
      <c r="L76" s="62">
        <v>1</v>
      </c>
      <c r="M76" s="64">
        <v>211</v>
      </c>
      <c r="N76" s="50">
        <v>151.5</v>
      </c>
      <c r="O76" s="62">
        <v>59.5</v>
      </c>
      <c r="P76" s="65">
        <f>M76*34600</f>
        <v>7300600</v>
      </c>
      <c r="Q76" s="65">
        <v>1969964.67</v>
      </c>
      <c r="R76" s="65">
        <v>4759618.9</v>
      </c>
      <c r="S76" s="65">
        <v>571016.43</v>
      </c>
      <c r="T76" s="50">
        <v>0</v>
      </c>
    </row>
    <row r="77" spans="1:20" ht="15">
      <c r="A77" s="60">
        <v>58</v>
      </c>
      <c r="B77" s="61" t="s">
        <v>105</v>
      </c>
      <c r="C77" s="62">
        <v>43</v>
      </c>
      <c r="D77" s="63">
        <v>40652</v>
      </c>
      <c r="E77" s="44" t="s">
        <v>44</v>
      </c>
      <c r="F77" s="44" t="s">
        <v>45</v>
      </c>
      <c r="G77" s="50">
        <v>21</v>
      </c>
      <c r="H77" s="50">
        <v>21</v>
      </c>
      <c r="I77" s="64">
        <v>480.5</v>
      </c>
      <c r="J77" s="62">
        <v>8</v>
      </c>
      <c r="K77" s="62">
        <v>4</v>
      </c>
      <c r="L77" s="62">
        <v>4</v>
      </c>
      <c r="M77" s="64">
        <v>480.5</v>
      </c>
      <c r="N77" s="50">
        <v>293</v>
      </c>
      <c r="O77" s="62">
        <v>187.5</v>
      </c>
      <c r="P77" s="65">
        <f>M77*34600</f>
        <v>16625300</v>
      </c>
      <c r="Q77" s="65">
        <v>4486104.38</v>
      </c>
      <c r="R77" s="65">
        <v>10838847.78</v>
      </c>
      <c r="S77" s="65">
        <v>1300347.84</v>
      </c>
      <c r="T77" s="50">
        <v>0</v>
      </c>
    </row>
    <row r="78" spans="1:20" ht="15">
      <c r="A78" s="60">
        <v>59</v>
      </c>
      <c r="B78" s="61" t="s">
        <v>106</v>
      </c>
      <c r="C78" s="62">
        <v>34</v>
      </c>
      <c r="D78" s="63">
        <v>40652</v>
      </c>
      <c r="E78" s="44" t="s">
        <v>44</v>
      </c>
      <c r="F78" s="44" t="s">
        <v>45</v>
      </c>
      <c r="G78" s="66">
        <v>16</v>
      </c>
      <c r="H78" s="66">
        <v>16</v>
      </c>
      <c r="I78" s="67">
        <v>400.9</v>
      </c>
      <c r="J78" s="68">
        <v>7</v>
      </c>
      <c r="K78" s="68">
        <v>6</v>
      </c>
      <c r="L78" s="68">
        <v>1</v>
      </c>
      <c r="M78" s="67">
        <v>323.1</v>
      </c>
      <c r="N78" s="67">
        <v>275.5</v>
      </c>
      <c r="O78" s="47">
        <v>47.6</v>
      </c>
      <c r="P78" s="65">
        <f>M78*34600</f>
        <v>11179260</v>
      </c>
      <c r="Q78" s="65">
        <v>3016566.75</v>
      </c>
      <c r="R78" s="65">
        <v>7288307.43</v>
      </c>
      <c r="S78" s="65">
        <v>874385.82</v>
      </c>
      <c r="T78" s="50">
        <v>0</v>
      </c>
    </row>
    <row r="79" spans="1:20" ht="15">
      <c r="A79" s="60">
        <v>60</v>
      </c>
      <c r="B79" s="61" t="s">
        <v>107</v>
      </c>
      <c r="C79" s="62">
        <v>58</v>
      </c>
      <c r="D79" s="63">
        <v>40667</v>
      </c>
      <c r="E79" s="44" t="s">
        <v>44</v>
      </c>
      <c r="F79" s="44" t="s">
        <v>45</v>
      </c>
      <c r="G79" s="50">
        <v>16</v>
      </c>
      <c r="H79" s="50">
        <v>16</v>
      </c>
      <c r="I79" s="64">
        <v>490.86</v>
      </c>
      <c r="J79" s="62">
        <v>8</v>
      </c>
      <c r="K79" s="62">
        <v>3</v>
      </c>
      <c r="L79" s="62">
        <v>5</v>
      </c>
      <c r="M79" s="64">
        <v>321.74</v>
      </c>
      <c r="N79" s="50">
        <v>114.31</v>
      </c>
      <c r="O79" s="62">
        <v>207.43</v>
      </c>
      <c r="P79" s="65">
        <f>M79*34600</f>
        <v>11132204</v>
      </c>
      <c r="Q79" s="65">
        <v>3003869.35</v>
      </c>
      <c r="R79" s="65">
        <v>7257629.31</v>
      </c>
      <c r="S79" s="65">
        <v>870705.34</v>
      </c>
      <c r="T79" s="50">
        <v>0</v>
      </c>
    </row>
    <row r="80" spans="1:20" ht="15">
      <c r="A80" s="60">
        <v>61</v>
      </c>
      <c r="B80" s="61" t="s">
        <v>108</v>
      </c>
      <c r="C80" s="62">
        <v>59</v>
      </c>
      <c r="D80" s="63">
        <v>40667</v>
      </c>
      <c r="E80" s="44" t="s">
        <v>44</v>
      </c>
      <c r="F80" s="44" t="s">
        <v>45</v>
      </c>
      <c r="G80" s="50">
        <v>17</v>
      </c>
      <c r="H80" s="50">
        <v>17</v>
      </c>
      <c r="I80" s="64">
        <v>330.7</v>
      </c>
      <c r="J80" s="62">
        <v>8</v>
      </c>
      <c r="K80" s="62">
        <v>5</v>
      </c>
      <c r="L80" s="62">
        <v>3</v>
      </c>
      <c r="M80" s="64">
        <v>330.7</v>
      </c>
      <c r="N80" s="50">
        <v>204</v>
      </c>
      <c r="O80" s="62">
        <v>126.7</v>
      </c>
      <c r="P80" s="65">
        <f>M80*34600</f>
        <v>11442220</v>
      </c>
      <c r="Q80" s="65">
        <v>3087522.83</v>
      </c>
      <c r="R80" s="65">
        <v>7459743.93</v>
      </c>
      <c r="S80" s="65">
        <v>894953.24</v>
      </c>
      <c r="T80" s="50">
        <v>0</v>
      </c>
    </row>
    <row r="81" spans="1:20" ht="15">
      <c r="A81" s="60">
        <v>62</v>
      </c>
      <c r="B81" s="61" t="s">
        <v>109</v>
      </c>
      <c r="C81" s="62">
        <v>54</v>
      </c>
      <c r="D81" s="63">
        <v>40667</v>
      </c>
      <c r="E81" s="44" t="s">
        <v>44</v>
      </c>
      <c r="F81" s="44" t="s">
        <v>45</v>
      </c>
      <c r="G81" s="50">
        <v>3</v>
      </c>
      <c r="H81" s="50">
        <v>3</v>
      </c>
      <c r="I81" s="64">
        <v>80.2</v>
      </c>
      <c r="J81" s="62">
        <v>2</v>
      </c>
      <c r="K81" s="62">
        <v>1</v>
      </c>
      <c r="L81" s="62">
        <v>1</v>
      </c>
      <c r="M81" s="64">
        <v>80.2</v>
      </c>
      <c r="N81" s="50">
        <v>39.9</v>
      </c>
      <c r="O81" s="62">
        <v>40.3</v>
      </c>
      <c r="P81" s="65">
        <f>M81*34600</f>
        <v>2774920</v>
      </c>
      <c r="Q81" s="65">
        <v>748773.3</v>
      </c>
      <c r="R81" s="65">
        <v>1809106.33</v>
      </c>
      <c r="S81" s="65">
        <v>217040.37</v>
      </c>
      <c r="T81" s="50">
        <v>0</v>
      </c>
    </row>
    <row r="82" spans="1:20" ht="15">
      <c r="A82" s="60">
        <v>63</v>
      </c>
      <c r="B82" s="61" t="s">
        <v>110</v>
      </c>
      <c r="C82" s="62">
        <v>53</v>
      </c>
      <c r="D82" s="63">
        <v>40667</v>
      </c>
      <c r="E82" s="44" t="s">
        <v>44</v>
      </c>
      <c r="F82" s="44" t="s">
        <v>45</v>
      </c>
      <c r="G82" s="50">
        <v>15</v>
      </c>
      <c r="H82" s="50">
        <v>15</v>
      </c>
      <c r="I82" s="64">
        <v>472.12</v>
      </c>
      <c r="J82" s="62">
        <v>7</v>
      </c>
      <c r="K82" s="62">
        <v>3</v>
      </c>
      <c r="L82" s="62">
        <v>4</v>
      </c>
      <c r="M82" s="64">
        <v>419.18</v>
      </c>
      <c r="N82" s="50">
        <v>184.63</v>
      </c>
      <c r="O82" s="62">
        <v>234.55</v>
      </c>
      <c r="P82" s="65">
        <f>M82*34600</f>
        <v>14503628</v>
      </c>
      <c r="Q82" s="65">
        <v>3913600.9</v>
      </c>
      <c r="R82" s="65">
        <v>9455625.84</v>
      </c>
      <c r="S82" s="65">
        <v>1134401.26</v>
      </c>
      <c r="T82" s="50">
        <v>0</v>
      </c>
    </row>
    <row r="83" spans="1:20" ht="15">
      <c r="A83" s="60">
        <v>64</v>
      </c>
      <c r="B83" s="61" t="s">
        <v>111</v>
      </c>
      <c r="C83" s="62">
        <v>51</v>
      </c>
      <c r="D83" s="63">
        <v>40667</v>
      </c>
      <c r="E83" s="44" t="s">
        <v>44</v>
      </c>
      <c r="F83" s="44" t="s">
        <v>45</v>
      </c>
      <c r="G83" s="50">
        <v>16</v>
      </c>
      <c r="H83" s="50">
        <v>16</v>
      </c>
      <c r="I83" s="64">
        <v>469.71</v>
      </c>
      <c r="J83" s="62">
        <v>6</v>
      </c>
      <c r="K83" s="62">
        <v>2</v>
      </c>
      <c r="L83" s="62">
        <v>4</v>
      </c>
      <c r="M83" s="64">
        <v>365.26</v>
      </c>
      <c r="N83" s="50">
        <v>116.94</v>
      </c>
      <c r="O83" s="62">
        <v>248.32</v>
      </c>
      <c r="P83" s="65">
        <f>M83*34600</f>
        <v>12637996</v>
      </c>
      <c r="Q83" s="65">
        <v>3410186.23</v>
      </c>
      <c r="R83" s="65">
        <v>8239328.91</v>
      </c>
      <c r="S83" s="65">
        <v>988480.86</v>
      </c>
      <c r="T83" s="50">
        <v>0</v>
      </c>
    </row>
    <row r="84" spans="1:20" ht="15">
      <c r="A84" s="60">
        <v>65</v>
      </c>
      <c r="B84" s="61" t="s">
        <v>112</v>
      </c>
      <c r="C84" s="62">
        <v>65</v>
      </c>
      <c r="D84" s="63">
        <v>40814</v>
      </c>
      <c r="E84" s="44" t="s">
        <v>44</v>
      </c>
      <c r="F84" s="44" t="s">
        <v>45</v>
      </c>
      <c r="G84" s="50">
        <v>12</v>
      </c>
      <c r="H84" s="50">
        <v>12</v>
      </c>
      <c r="I84" s="64">
        <v>199.2</v>
      </c>
      <c r="J84" s="62">
        <v>4</v>
      </c>
      <c r="K84" s="62">
        <v>2</v>
      </c>
      <c r="L84" s="62">
        <v>2</v>
      </c>
      <c r="M84" s="64">
        <v>199.2</v>
      </c>
      <c r="N84" s="50">
        <v>99.3</v>
      </c>
      <c r="O84" s="62">
        <v>99.9</v>
      </c>
      <c r="P84" s="65">
        <f>M84*34600</f>
        <v>6892320</v>
      </c>
      <c r="Q84" s="65">
        <v>1859796.03</v>
      </c>
      <c r="R84" s="65">
        <v>4493441.16</v>
      </c>
      <c r="S84" s="65">
        <v>539082.81</v>
      </c>
      <c r="T84" s="50">
        <v>0</v>
      </c>
    </row>
    <row r="85" spans="1:20" ht="15">
      <c r="A85" s="60">
        <v>66</v>
      </c>
      <c r="B85" s="61" t="s">
        <v>113</v>
      </c>
      <c r="C85" s="62">
        <v>68</v>
      </c>
      <c r="D85" s="63">
        <v>40814</v>
      </c>
      <c r="E85" s="44" t="s">
        <v>44</v>
      </c>
      <c r="F85" s="44" t="s">
        <v>45</v>
      </c>
      <c r="G85" s="50">
        <v>3</v>
      </c>
      <c r="H85" s="50">
        <v>3</v>
      </c>
      <c r="I85" s="64">
        <v>173.5</v>
      </c>
      <c r="J85" s="62">
        <v>1</v>
      </c>
      <c r="K85" s="62">
        <v>0</v>
      </c>
      <c r="L85" s="62">
        <v>1</v>
      </c>
      <c r="M85" s="64">
        <v>42</v>
      </c>
      <c r="N85" s="50">
        <v>0</v>
      </c>
      <c r="O85" s="62">
        <v>42</v>
      </c>
      <c r="P85" s="65">
        <f>M85*34600</f>
        <v>1453200</v>
      </c>
      <c r="Q85" s="65">
        <v>392125.67</v>
      </c>
      <c r="R85" s="65">
        <v>947412.29</v>
      </c>
      <c r="S85" s="65">
        <v>113662.04</v>
      </c>
      <c r="T85" s="50">
        <v>0</v>
      </c>
    </row>
    <row r="86" spans="1:20" ht="15">
      <c r="A86" s="60">
        <v>67</v>
      </c>
      <c r="B86" s="61" t="s">
        <v>114</v>
      </c>
      <c r="C86" s="62">
        <v>80</v>
      </c>
      <c r="D86" s="63">
        <v>40826</v>
      </c>
      <c r="E86" s="44" t="s">
        <v>44</v>
      </c>
      <c r="F86" s="44" t="s">
        <v>45</v>
      </c>
      <c r="G86" s="66">
        <v>20</v>
      </c>
      <c r="H86" s="66">
        <v>20</v>
      </c>
      <c r="I86" s="67">
        <v>412.7</v>
      </c>
      <c r="J86" s="68">
        <v>8</v>
      </c>
      <c r="K86" s="68">
        <v>3</v>
      </c>
      <c r="L86" s="68">
        <v>5</v>
      </c>
      <c r="M86" s="67">
        <v>412.7</v>
      </c>
      <c r="N86" s="67">
        <v>159.7</v>
      </c>
      <c r="O86" s="47">
        <v>253</v>
      </c>
      <c r="P86" s="65">
        <f>M86*34600</f>
        <v>14279420</v>
      </c>
      <c r="Q86" s="65">
        <v>3853101.51</v>
      </c>
      <c r="R86" s="65">
        <v>9309453.65</v>
      </c>
      <c r="S86" s="65">
        <v>1116864.84</v>
      </c>
      <c r="T86" s="50">
        <v>0</v>
      </c>
    </row>
    <row r="87" spans="1:20" ht="15">
      <c r="A87" s="60">
        <v>68</v>
      </c>
      <c r="B87" s="61" t="s">
        <v>115</v>
      </c>
      <c r="C87" s="62">
        <v>79</v>
      </c>
      <c r="D87" s="63">
        <v>40826</v>
      </c>
      <c r="E87" s="44" t="s">
        <v>44</v>
      </c>
      <c r="F87" s="44" t="s">
        <v>45</v>
      </c>
      <c r="G87" s="66">
        <v>15</v>
      </c>
      <c r="H87" s="66">
        <v>15</v>
      </c>
      <c r="I87" s="67">
        <v>332</v>
      </c>
      <c r="J87" s="68">
        <v>7</v>
      </c>
      <c r="K87" s="68">
        <v>2</v>
      </c>
      <c r="L87" s="68">
        <v>5</v>
      </c>
      <c r="M87" s="67">
        <v>292.8</v>
      </c>
      <c r="N87" s="67">
        <v>77.3</v>
      </c>
      <c r="O87" s="47">
        <v>215.5</v>
      </c>
      <c r="P87" s="65">
        <f>M87*34600</f>
        <v>10130880</v>
      </c>
      <c r="Q87" s="65">
        <v>2733676.09</v>
      </c>
      <c r="R87" s="65">
        <v>6604817.13</v>
      </c>
      <c r="S87" s="65">
        <v>792386.78</v>
      </c>
      <c r="T87" s="50">
        <v>0</v>
      </c>
    </row>
    <row r="88" spans="1:20" ht="15">
      <c r="A88" s="60">
        <v>69</v>
      </c>
      <c r="B88" s="61" t="s">
        <v>116</v>
      </c>
      <c r="C88" s="62">
        <v>78</v>
      </c>
      <c r="D88" s="63">
        <v>40826</v>
      </c>
      <c r="E88" s="44" t="s">
        <v>44</v>
      </c>
      <c r="F88" s="44" t="s">
        <v>45</v>
      </c>
      <c r="G88" s="66">
        <v>8</v>
      </c>
      <c r="H88" s="66">
        <v>8</v>
      </c>
      <c r="I88" s="67">
        <v>337.1</v>
      </c>
      <c r="J88" s="68">
        <v>6</v>
      </c>
      <c r="K88" s="68">
        <v>3</v>
      </c>
      <c r="L88" s="68">
        <v>3</v>
      </c>
      <c r="M88" s="67">
        <v>245.7</v>
      </c>
      <c r="N88" s="67">
        <v>129.5</v>
      </c>
      <c r="O88" s="47">
        <v>116.2</v>
      </c>
      <c r="P88" s="65">
        <f>M88*34600</f>
        <v>8501220</v>
      </c>
      <c r="Q88" s="65">
        <v>2293935.17</v>
      </c>
      <c r="R88" s="65">
        <v>5542361.91</v>
      </c>
      <c r="S88" s="65">
        <v>664922.92</v>
      </c>
      <c r="T88" s="50">
        <v>0</v>
      </c>
    </row>
    <row r="89" spans="1:20" ht="15">
      <c r="A89" s="60">
        <v>70</v>
      </c>
      <c r="B89" s="61" t="s">
        <v>117</v>
      </c>
      <c r="C89" s="62">
        <v>93</v>
      </c>
      <c r="D89" s="63">
        <v>40840</v>
      </c>
      <c r="E89" s="44" t="s">
        <v>44</v>
      </c>
      <c r="F89" s="44" t="s">
        <v>45</v>
      </c>
      <c r="G89" s="50">
        <v>20</v>
      </c>
      <c r="H89" s="50">
        <v>20</v>
      </c>
      <c r="I89" s="64">
        <v>461.5</v>
      </c>
      <c r="J89" s="62">
        <v>7</v>
      </c>
      <c r="K89" s="62">
        <v>5</v>
      </c>
      <c r="L89" s="62">
        <v>2</v>
      </c>
      <c r="M89" s="64">
        <v>397.8</v>
      </c>
      <c r="N89" s="50">
        <v>282.4</v>
      </c>
      <c r="O89" s="62">
        <v>115.4</v>
      </c>
      <c r="P89" s="65">
        <f>M89*34600</f>
        <v>13763880</v>
      </c>
      <c r="Q89" s="65">
        <v>3713990.27</v>
      </c>
      <c r="R89" s="65">
        <v>8973347.86</v>
      </c>
      <c r="S89" s="65">
        <v>1076541.87</v>
      </c>
      <c r="T89" s="50">
        <v>0</v>
      </c>
    </row>
    <row r="90" spans="1:21" ht="17.25" customHeight="1">
      <c r="A90" s="54" t="s">
        <v>118</v>
      </c>
      <c r="B90" s="54"/>
      <c r="C90" s="34" t="s">
        <v>40</v>
      </c>
      <c r="D90" s="35" t="s">
        <v>40</v>
      </c>
      <c r="E90" s="36" t="s">
        <v>40</v>
      </c>
      <c r="F90" s="36" t="s">
        <v>40</v>
      </c>
      <c r="G90" s="37">
        <f>SUM(G91:G95)</f>
        <v>35</v>
      </c>
      <c r="H90" s="37">
        <f>SUM(H91:H95)</f>
        <v>35</v>
      </c>
      <c r="I90" s="38">
        <f>SUM(I91:I95)</f>
        <v>535.6</v>
      </c>
      <c r="J90" s="37">
        <f>SUM(J91:J95)</f>
        <v>11</v>
      </c>
      <c r="K90" s="37">
        <f>SUM(K91:K95)</f>
        <v>1</v>
      </c>
      <c r="L90" s="37">
        <f>SUM(L91:L95)</f>
        <v>10</v>
      </c>
      <c r="M90" s="29">
        <f>SUM(M91:M95)</f>
        <v>464.79999999999995</v>
      </c>
      <c r="N90" s="29">
        <f>SUM(N91:N95)</f>
        <v>32.3</v>
      </c>
      <c r="O90" s="69">
        <f>SUM(O91:O95)</f>
        <v>432.5</v>
      </c>
      <c r="P90" s="70">
        <f>M90*25950</f>
        <v>12061559.999999998</v>
      </c>
      <c r="Q90" s="41">
        <v>3253011.21</v>
      </c>
      <c r="R90" s="41">
        <v>7865151.95</v>
      </c>
      <c r="S90" s="41">
        <v>943396.84</v>
      </c>
      <c r="T90" s="38">
        <f>T91+T92</f>
        <v>0</v>
      </c>
      <c r="U90" s="32"/>
    </row>
    <row r="91" spans="1:20" ht="25.5" customHeight="1">
      <c r="A91" s="42">
        <v>71</v>
      </c>
      <c r="B91" s="43" t="s">
        <v>119</v>
      </c>
      <c r="C91" s="71" t="s">
        <v>51</v>
      </c>
      <c r="D91" s="45">
        <v>40120</v>
      </c>
      <c r="E91" s="44" t="s">
        <v>44</v>
      </c>
      <c r="F91" s="44" t="s">
        <v>45</v>
      </c>
      <c r="G91" s="72">
        <v>10</v>
      </c>
      <c r="H91" s="72">
        <v>10</v>
      </c>
      <c r="I91" s="73">
        <v>209.6</v>
      </c>
      <c r="J91" s="72">
        <v>3</v>
      </c>
      <c r="K91" s="46">
        <v>0</v>
      </c>
      <c r="L91" s="46">
        <v>3</v>
      </c>
      <c r="M91" s="73">
        <v>163.9</v>
      </c>
      <c r="N91" s="47">
        <v>0</v>
      </c>
      <c r="O91" s="74">
        <v>163.9</v>
      </c>
      <c r="P91" s="75">
        <f>M91*25950</f>
        <v>4253205</v>
      </c>
      <c r="Q91" s="49">
        <v>1147092.38</v>
      </c>
      <c r="R91" s="49">
        <v>2773447.51</v>
      </c>
      <c r="S91" s="49">
        <v>332665.11</v>
      </c>
      <c r="T91" s="50">
        <v>0</v>
      </c>
    </row>
    <row r="92" spans="1:20" ht="25.5" customHeight="1">
      <c r="A92" s="42">
        <v>72</v>
      </c>
      <c r="B92" s="43" t="s">
        <v>120</v>
      </c>
      <c r="C92" s="71" t="s">
        <v>51</v>
      </c>
      <c r="D92" s="45">
        <v>40120</v>
      </c>
      <c r="E92" s="44" t="s">
        <v>44</v>
      </c>
      <c r="F92" s="44" t="s">
        <v>45</v>
      </c>
      <c r="G92" s="72">
        <v>8</v>
      </c>
      <c r="H92" s="72">
        <v>8</v>
      </c>
      <c r="I92" s="73">
        <v>103.5</v>
      </c>
      <c r="J92" s="72">
        <v>2</v>
      </c>
      <c r="K92" s="46">
        <v>0</v>
      </c>
      <c r="L92" s="46">
        <v>2</v>
      </c>
      <c r="M92" s="73">
        <v>78.4</v>
      </c>
      <c r="N92" s="47">
        <v>0</v>
      </c>
      <c r="O92" s="74">
        <v>78.4</v>
      </c>
      <c r="P92" s="75">
        <f>M92*25950</f>
        <v>2034480.0000000002</v>
      </c>
      <c r="Q92" s="49">
        <v>548700.69</v>
      </c>
      <c r="R92" s="49">
        <v>1326652.13</v>
      </c>
      <c r="S92" s="49">
        <v>159127.18</v>
      </c>
      <c r="T92" s="50">
        <v>0</v>
      </c>
    </row>
    <row r="93" spans="1:20" ht="12.75" customHeight="1">
      <c r="A93" s="42">
        <v>73</v>
      </c>
      <c r="B93" s="43" t="s">
        <v>121</v>
      </c>
      <c r="C93" s="71" t="s">
        <v>51</v>
      </c>
      <c r="D93" s="45">
        <v>40821</v>
      </c>
      <c r="E93" s="44" t="s">
        <v>44</v>
      </c>
      <c r="F93" s="44" t="s">
        <v>45</v>
      </c>
      <c r="G93" s="72">
        <v>5</v>
      </c>
      <c r="H93" s="72">
        <v>5</v>
      </c>
      <c r="I93" s="73">
        <v>86.9</v>
      </c>
      <c r="J93" s="72">
        <v>2</v>
      </c>
      <c r="K93" s="46">
        <v>0</v>
      </c>
      <c r="L93" s="46">
        <v>2</v>
      </c>
      <c r="M93" s="73">
        <v>86.9</v>
      </c>
      <c r="N93" s="47">
        <v>0</v>
      </c>
      <c r="O93" s="74">
        <v>86.9</v>
      </c>
      <c r="P93" s="75">
        <f>M93*25950</f>
        <v>2255055</v>
      </c>
      <c r="Q93" s="49">
        <v>608189.92</v>
      </c>
      <c r="R93" s="49">
        <v>1470485.59</v>
      </c>
      <c r="S93" s="49">
        <v>176379.49</v>
      </c>
      <c r="T93" s="50">
        <v>0</v>
      </c>
    </row>
    <row r="94" spans="1:20" ht="12" customHeight="1">
      <c r="A94" s="42">
        <v>74</v>
      </c>
      <c r="B94" s="43" t="s">
        <v>122</v>
      </c>
      <c r="C94" s="71" t="s">
        <v>51</v>
      </c>
      <c r="D94" s="45">
        <v>40821</v>
      </c>
      <c r="E94" s="44" t="s">
        <v>44</v>
      </c>
      <c r="F94" s="44" t="s">
        <v>45</v>
      </c>
      <c r="G94" s="72">
        <v>8</v>
      </c>
      <c r="H94" s="72">
        <v>8</v>
      </c>
      <c r="I94" s="73">
        <v>66</v>
      </c>
      <c r="J94" s="72">
        <v>2</v>
      </c>
      <c r="K94" s="46">
        <v>1</v>
      </c>
      <c r="L94" s="46">
        <v>1</v>
      </c>
      <c r="M94" s="73">
        <v>66</v>
      </c>
      <c r="N94" s="47">
        <v>32.3</v>
      </c>
      <c r="O94" s="48">
        <v>33.7</v>
      </c>
      <c r="P94" s="75">
        <f>M94*25950</f>
        <v>1712700</v>
      </c>
      <c r="Q94" s="49">
        <v>461916.39</v>
      </c>
      <c r="R94" s="49">
        <v>1116824.51</v>
      </c>
      <c r="S94" s="49">
        <v>133959.1</v>
      </c>
      <c r="T94" s="50">
        <v>0</v>
      </c>
    </row>
    <row r="95" spans="1:20" ht="14.25" customHeight="1">
      <c r="A95" s="42" t="s">
        <v>123</v>
      </c>
      <c r="B95" s="43" t="s">
        <v>124</v>
      </c>
      <c r="C95" s="71" t="s">
        <v>51</v>
      </c>
      <c r="D95" s="45">
        <v>40821</v>
      </c>
      <c r="E95" s="44" t="s">
        <v>44</v>
      </c>
      <c r="F95" s="44" t="s">
        <v>45</v>
      </c>
      <c r="G95" s="72">
        <v>4</v>
      </c>
      <c r="H95" s="72">
        <v>4</v>
      </c>
      <c r="I95" s="73">
        <v>69.6</v>
      </c>
      <c r="J95" s="72">
        <v>2</v>
      </c>
      <c r="K95" s="46">
        <v>0</v>
      </c>
      <c r="L95" s="46">
        <v>2</v>
      </c>
      <c r="M95" s="73">
        <v>69.6</v>
      </c>
      <c r="N95" s="47">
        <v>0</v>
      </c>
      <c r="O95" s="74">
        <v>69.6</v>
      </c>
      <c r="P95" s="75">
        <f>M95*25950</f>
        <v>1806119.9999999998</v>
      </c>
      <c r="Q95" s="49">
        <v>487111.83</v>
      </c>
      <c r="R95" s="49">
        <v>1177742.21</v>
      </c>
      <c r="S95" s="49">
        <v>141265.96</v>
      </c>
      <c r="T95" s="68"/>
    </row>
    <row r="96" spans="1:21" s="33" customFormat="1" ht="25.5" customHeight="1">
      <c r="A96" s="76" t="s">
        <v>125</v>
      </c>
      <c r="B96" s="76"/>
      <c r="C96" s="34" t="s">
        <v>40</v>
      </c>
      <c r="D96" s="35" t="s">
        <v>40</v>
      </c>
      <c r="E96" s="36" t="s">
        <v>40</v>
      </c>
      <c r="F96" s="36" t="s">
        <v>40</v>
      </c>
      <c r="G96" s="37">
        <f>G97+G151+G100</f>
        <v>790</v>
      </c>
      <c r="H96" s="37">
        <f>H97+H151+H100</f>
        <v>790</v>
      </c>
      <c r="I96" s="38">
        <f>I97+I100+I151</f>
        <v>21019.230000000003</v>
      </c>
      <c r="J96" s="37">
        <f>J97+J100+J151</f>
        <v>362</v>
      </c>
      <c r="K96" s="37">
        <f>K97+K100+K151</f>
        <v>150</v>
      </c>
      <c r="L96" s="37">
        <f>L97+L100+L151</f>
        <v>212</v>
      </c>
      <c r="M96" s="38">
        <f>M97+M100+M151</f>
        <v>16937.649999999998</v>
      </c>
      <c r="N96" s="38">
        <f>N97+N100+N151</f>
        <v>7502.55</v>
      </c>
      <c r="O96" s="38">
        <f>O97+O100+O151</f>
        <v>9435.100000000002</v>
      </c>
      <c r="P96" s="77">
        <f>P97+P100+P151</f>
        <v>586042690</v>
      </c>
      <c r="Q96" s="77">
        <f>Q97+Q100+Q151</f>
        <v>200241860.54999998</v>
      </c>
      <c r="R96" s="77">
        <f>R97+R100+R151</f>
        <v>339963500.46000004</v>
      </c>
      <c r="S96" s="77">
        <f>S97+S100+S151</f>
        <v>45837328.989999995</v>
      </c>
      <c r="T96" s="38">
        <f>T97+T98</f>
        <v>0</v>
      </c>
      <c r="U96" s="32"/>
    </row>
    <row r="97" spans="1:21" s="33" customFormat="1" ht="15" customHeight="1">
      <c r="A97" s="54" t="s">
        <v>126</v>
      </c>
      <c r="B97" s="54"/>
      <c r="C97" s="36" t="s">
        <v>40</v>
      </c>
      <c r="D97" s="35" t="s">
        <v>40</v>
      </c>
      <c r="E97" s="36" t="s">
        <v>40</v>
      </c>
      <c r="F97" s="36" t="s">
        <v>40</v>
      </c>
      <c r="G97" s="37">
        <f>G98+G99</f>
        <v>104</v>
      </c>
      <c r="H97" s="37">
        <f>H98+H99</f>
        <v>104</v>
      </c>
      <c r="I97" s="38">
        <f>I98+I99</f>
        <v>2881.7</v>
      </c>
      <c r="J97" s="37">
        <f>J98+J99</f>
        <v>51</v>
      </c>
      <c r="K97" s="37">
        <f>K98+K99</f>
        <v>31</v>
      </c>
      <c r="L97" s="37">
        <f>L98+L99</f>
        <v>20</v>
      </c>
      <c r="M97" s="38">
        <f>M98+M99</f>
        <v>2352.4</v>
      </c>
      <c r="N97" s="38">
        <f>N98+N99</f>
        <v>1341.3</v>
      </c>
      <c r="O97" s="38">
        <f>O98+O99</f>
        <v>1011.1</v>
      </c>
      <c r="P97" s="41">
        <f>P98+P99</f>
        <v>81393040</v>
      </c>
      <c r="Q97" s="41">
        <v>27810762</v>
      </c>
      <c r="R97" s="41">
        <v>47216121.38</v>
      </c>
      <c r="S97" s="41">
        <v>6366156.62</v>
      </c>
      <c r="T97" s="38">
        <f>T98+T99</f>
        <v>0</v>
      </c>
      <c r="U97" s="32"/>
    </row>
    <row r="98" spans="1:21" s="33" customFormat="1" ht="15" customHeight="1">
      <c r="A98" s="42" t="s">
        <v>127</v>
      </c>
      <c r="B98" s="43" t="s">
        <v>128</v>
      </c>
      <c r="C98" s="44" t="s">
        <v>51</v>
      </c>
      <c r="D98" s="45">
        <v>39484</v>
      </c>
      <c r="E98" s="44" t="s">
        <v>45</v>
      </c>
      <c r="F98" s="44" t="s">
        <v>129</v>
      </c>
      <c r="G98" s="46">
        <v>87</v>
      </c>
      <c r="H98" s="46">
        <v>87</v>
      </c>
      <c r="I98" s="47">
        <v>2072.7</v>
      </c>
      <c r="J98" s="46">
        <f>K98+L98</f>
        <v>44</v>
      </c>
      <c r="K98" s="46">
        <v>30</v>
      </c>
      <c r="L98" s="46">
        <v>14</v>
      </c>
      <c r="M98" s="47">
        <v>1890.6</v>
      </c>
      <c r="N98" s="47">
        <v>1271.5</v>
      </c>
      <c r="O98" s="48">
        <v>619.1</v>
      </c>
      <c r="P98" s="49">
        <f>M98*34600</f>
        <v>65414760</v>
      </c>
      <c r="Q98" s="49">
        <v>22351227.1</v>
      </c>
      <c r="R98" s="49">
        <v>39165513.35</v>
      </c>
      <c r="S98" s="49">
        <v>3898019.55</v>
      </c>
      <c r="T98" s="50">
        <v>0</v>
      </c>
      <c r="U98" s="7"/>
    </row>
    <row r="99" spans="1:21" s="33" customFormat="1" ht="15" customHeight="1">
      <c r="A99" s="42" t="s">
        <v>130</v>
      </c>
      <c r="B99" s="43" t="s">
        <v>131</v>
      </c>
      <c r="C99" s="44" t="s">
        <v>132</v>
      </c>
      <c r="D99" s="45">
        <v>39765</v>
      </c>
      <c r="E99" s="44" t="s">
        <v>45</v>
      </c>
      <c r="F99" s="44" t="s">
        <v>129</v>
      </c>
      <c r="G99" s="46">
        <v>17</v>
      </c>
      <c r="H99" s="46">
        <v>17</v>
      </c>
      <c r="I99" s="47">
        <v>809</v>
      </c>
      <c r="J99" s="46">
        <f>K99+L99</f>
        <v>7</v>
      </c>
      <c r="K99" s="46">
        <v>1</v>
      </c>
      <c r="L99" s="46">
        <v>6</v>
      </c>
      <c r="M99" s="47">
        <v>461.8</v>
      </c>
      <c r="N99" s="47">
        <v>69.8</v>
      </c>
      <c r="O99" s="47">
        <v>392</v>
      </c>
      <c r="P99" s="49">
        <f>M99*34600</f>
        <v>15978280</v>
      </c>
      <c r="Q99" s="49">
        <v>5459534.9</v>
      </c>
      <c r="R99" s="49">
        <v>8050608.03</v>
      </c>
      <c r="S99" s="49">
        <v>2468137.07</v>
      </c>
      <c r="T99" s="50">
        <v>0</v>
      </c>
      <c r="U99" s="7"/>
    </row>
    <row r="100" spans="1:21" s="33" customFormat="1" ht="15" customHeight="1">
      <c r="A100" s="54" t="s">
        <v>133</v>
      </c>
      <c r="B100" s="54"/>
      <c r="C100" s="78" t="s">
        <v>53</v>
      </c>
      <c r="D100" s="55" t="s">
        <v>53</v>
      </c>
      <c r="E100" s="56" t="s">
        <v>53</v>
      </c>
      <c r="F100" s="56" t="s">
        <v>53</v>
      </c>
      <c r="G100" s="57">
        <f>SUM(G101:G150)</f>
        <v>670</v>
      </c>
      <c r="H100" s="57">
        <f>SUM(H101:H150)</f>
        <v>670</v>
      </c>
      <c r="I100" s="58">
        <f>SUM(I101:I150)</f>
        <v>17685.13</v>
      </c>
      <c r="J100" s="57">
        <f>SUM(J101:J150)</f>
        <v>306</v>
      </c>
      <c r="K100" s="57">
        <f>SUM(K101:K150)</f>
        <v>119</v>
      </c>
      <c r="L100" s="57">
        <f>SUM(L101:L150)</f>
        <v>187</v>
      </c>
      <c r="M100" s="58">
        <f>SUM(M101:M150)</f>
        <v>14344.249999999998</v>
      </c>
      <c r="N100" s="58">
        <f>SUM(N101:N150)</f>
        <v>6161.25</v>
      </c>
      <c r="O100" s="58">
        <f>SUM(O101:O150)</f>
        <v>8183.000000000002</v>
      </c>
      <c r="P100" s="59">
        <f>SUM(P101:P150)</f>
        <v>496311050</v>
      </c>
      <c r="Q100" s="59">
        <f>SUM(Q101:Q150)</f>
        <v>169581925.93999997</v>
      </c>
      <c r="R100" s="59">
        <f>SUM(R101:R150)</f>
        <v>287910155.28000003</v>
      </c>
      <c r="S100" s="59">
        <f>SUM(S101:S150)</f>
        <v>38818968.779999994</v>
      </c>
      <c r="T100" s="38">
        <f>T101+T102</f>
        <v>0</v>
      </c>
      <c r="U100" s="32"/>
    </row>
    <row r="101" spans="1:20" ht="15">
      <c r="A101" s="60">
        <v>3</v>
      </c>
      <c r="B101" s="61" t="s">
        <v>134</v>
      </c>
      <c r="C101" s="62">
        <v>42</v>
      </c>
      <c r="D101" s="63">
        <v>39414</v>
      </c>
      <c r="E101" s="44" t="s">
        <v>45</v>
      </c>
      <c r="F101" s="44" t="s">
        <v>129</v>
      </c>
      <c r="G101" s="66">
        <v>8</v>
      </c>
      <c r="H101" s="66">
        <v>8</v>
      </c>
      <c r="I101" s="67">
        <v>203</v>
      </c>
      <c r="J101" s="68">
        <v>3</v>
      </c>
      <c r="K101" s="68">
        <v>2</v>
      </c>
      <c r="L101" s="68">
        <v>1</v>
      </c>
      <c r="M101" s="67">
        <v>159</v>
      </c>
      <c r="N101" s="67">
        <v>100.9</v>
      </c>
      <c r="O101" s="47">
        <v>58.1</v>
      </c>
      <c r="P101" s="65">
        <f>M101*34600</f>
        <v>5501400</v>
      </c>
      <c r="Q101" s="65">
        <v>1879744.59</v>
      </c>
      <c r="R101" s="65">
        <v>3191363.41</v>
      </c>
      <c r="S101" s="65">
        <v>430292</v>
      </c>
      <c r="T101" s="50">
        <v>0</v>
      </c>
    </row>
    <row r="102" spans="1:20" ht="15">
      <c r="A102" s="60">
        <v>4</v>
      </c>
      <c r="B102" s="61" t="s">
        <v>135</v>
      </c>
      <c r="C102" s="62">
        <v>51</v>
      </c>
      <c r="D102" s="63">
        <v>39422</v>
      </c>
      <c r="E102" s="44" t="s">
        <v>45</v>
      </c>
      <c r="F102" s="44" t="s">
        <v>129</v>
      </c>
      <c r="G102" s="66">
        <v>18</v>
      </c>
      <c r="H102" s="66">
        <v>18</v>
      </c>
      <c r="I102" s="67">
        <v>323.9</v>
      </c>
      <c r="J102" s="68">
        <v>6</v>
      </c>
      <c r="K102" s="68">
        <v>0</v>
      </c>
      <c r="L102" s="68">
        <v>6</v>
      </c>
      <c r="M102" s="67">
        <v>248.1</v>
      </c>
      <c r="N102" s="67">
        <v>0</v>
      </c>
      <c r="O102" s="47">
        <v>248.1</v>
      </c>
      <c r="P102" s="65">
        <f>M102*34600</f>
        <v>8584260</v>
      </c>
      <c r="Q102" s="65">
        <v>2933110.89</v>
      </c>
      <c r="R102" s="65">
        <v>4979731.22</v>
      </c>
      <c r="S102" s="65">
        <v>671417.89</v>
      </c>
      <c r="T102" s="50">
        <v>0</v>
      </c>
    </row>
    <row r="103" spans="1:20" ht="15">
      <c r="A103" s="60">
        <v>5</v>
      </c>
      <c r="B103" s="61" t="s">
        <v>136</v>
      </c>
      <c r="C103" s="62">
        <v>52</v>
      </c>
      <c r="D103" s="63">
        <v>39422</v>
      </c>
      <c r="E103" s="44" t="s">
        <v>45</v>
      </c>
      <c r="F103" s="44" t="s">
        <v>129</v>
      </c>
      <c r="G103" s="66">
        <v>25</v>
      </c>
      <c r="H103" s="66">
        <v>25</v>
      </c>
      <c r="I103" s="67">
        <v>510.4</v>
      </c>
      <c r="J103" s="68">
        <v>9</v>
      </c>
      <c r="K103" s="68">
        <v>0</v>
      </c>
      <c r="L103" s="68">
        <v>9</v>
      </c>
      <c r="M103" s="67">
        <v>378.4</v>
      </c>
      <c r="N103" s="67">
        <v>0</v>
      </c>
      <c r="O103" s="47">
        <v>378.4</v>
      </c>
      <c r="P103" s="65">
        <f>M103*34600</f>
        <v>13092640</v>
      </c>
      <c r="Q103" s="65">
        <v>4473555.66</v>
      </c>
      <c r="R103" s="65">
        <v>7595043.5</v>
      </c>
      <c r="S103" s="65">
        <v>1024040.84</v>
      </c>
      <c r="T103" s="50">
        <v>0</v>
      </c>
    </row>
    <row r="104" spans="1:20" ht="15">
      <c r="A104" s="60">
        <v>6</v>
      </c>
      <c r="B104" s="61" t="s">
        <v>137</v>
      </c>
      <c r="C104" s="62">
        <v>57</v>
      </c>
      <c r="D104" s="63">
        <v>39422</v>
      </c>
      <c r="E104" s="44" t="s">
        <v>45</v>
      </c>
      <c r="F104" s="44" t="s">
        <v>129</v>
      </c>
      <c r="G104" s="66">
        <v>3</v>
      </c>
      <c r="H104" s="66">
        <v>3</v>
      </c>
      <c r="I104" s="67">
        <v>84.8</v>
      </c>
      <c r="J104" s="68">
        <v>2</v>
      </c>
      <c r="K104" s="68">
        <v>1</v>
      </c>
      <c r="L104" s="68">
        <v>1</v>
      </c>
      <c r="M104" s="67">
        <v>73.1</v>
      </c>
      <c r="N104" s="67">
        <v>36.6</v>
      </c>
      <c r="O104" s="47">
        <v>36.5</v>
      </c>
      <c r="P104" s="65">
        <f>M104*34600</f>
        <v>2529260</v>
      </c>
      <c r="Q104" s="65">
        <v>864209.62</v>
      </c>
      <c r="R104" s="65">
        <v>1467224.31</v>
      </c>
      <c r="S104" s="65">
        <v>197826.07</v>
      </c>
      <c r="T104" s="50">
        <v>0</v>
      </c>
    </row>
    <row r="105" spans="1:20" ht="15">
      <c r="A105" s="60">
        <v>7</v>
      </c>
      <c r="B105" s="61" t="s">
        <v>138</v>
      </c>
      <c r="C105" s="62">
        <v>48</v>
      </c>
      <c r="D105" s="63">
        <v>39422</v>
      </c>
      <c r="E105" s="44" t="s">
        <v>45</v>
      </c>
      <c r="F105" s="44" t="s">
        <v>129</v>
      </c>
      <c r="G105" s="66">
        <v>1</v>
      </c>
      <c r="H105" s="66">
        <v>1</v>
      </c>
      <c r="I105" s="67">
        <v>110.6</v>
      </c>
      <c r="J105" s="68">
        <v>1</v>
      </c>
      <c r="K105" s="68">
        <v>0</v>
      </c>
      <c r="L105" s="68">
        <v>1</v>
      </c>
      <c r="M105" s="67">
        <v>56</v>
      </c>
      <c r="N105" s="67">
        <v>0</v>
      </c>
      <c r="O105" s="47">
        <v>56</v>
      </c>
      <c r="P105" s="65">
        <f>M105*34600</f>
        <v>1937600</v>
      </c>
      <c r="Q105" s="65">
        <v>662048.41</v>
      </c>
      <c r="R105" s="65">
        <v>1124002.21</v>
      </c>
      <c r="S105" s="65">
        <v>151549.38</v>
      </c>
      <c r="T105" s="50">
        <v>0</v>
      </c>
    </row>
    <row r="106" spans="1:20" ht="15">
      <c r="A106" s="60">
        <v>8</v>
      </c>
      <c r="B106" s="61" t="s">
        <v>139</v>
      </c>
      <c r="C106" s="62">
        <v>47</v>
      </c>
      <c r="D106" s="63">
        <v>39422</v>
      </c>
      <c r="E106" s="44" t="s">
        <v>45</v>
      </c>
      <c r="F106" s="44" t="s">
        <v>129</v>
      </c>
      <c r="G106" s="66">
        <v>8</v>
      </c>
      <c r="H106" s="66">
        <v>8</v>
      </c>
      <c r="I106" s="67">
        <v>111.5</v>
      </c>
      <c r="J106" s="68">
        <v>2</v>
      </c>
      <c r="K106" s="68">
        <v>0</v>
      </c>
      <c r="L106" s="68">
        <v>2</v>
      </c>
      <c r="M106" s="67">
        <v>111.5</v>
      </c>
      <c r="N106" s="67">
        <v>0</v>
      </c>
      <c r="O106" s="47">
        <v>111.5</v>
      </c>
      <c r="P106" s="65">
        <f>M106*34600</f>
        <v>3857900</v>
      </c>
      <c r="Q106" s="65">
        <v>1318185.67</v>
      </c>
      <c r="R106" s="65">
        <v>2237968.69</v>
      </c>
      <c r="S106" s="65">
        <v>301745.64</v>
      </c>
      <c r="T106" s="50">
        <v>0</v>
      </c>
    </row>
    <row r="107" spans="1:20" ht="15">
      <c r="A107" s="60">
        <v>9</v>
      </c>
      <c r="B107" s="61" t="s">
        <v>140</v>
      </c>
      <c r="C107" s="62">
        <v>49</v>
      </c>
      <c r="D107" s="63">
        <v>39422</v>
      </c>
      <c r="E107" s="44" t="s">
        <v>45</v>
      </c>
      <c r="F107" s="44" t="s">
        <v>129</v>
      </c>
      <c r="G107" s="57">
        <v>2</v>
      </c>
      <c r="H107" s="57">
        <v>2</v>
      </c>
      <c r="I107" s="67">
        <v>114.1</v>
      </c>
      <c r="J107" s="68">
        <v>2</v>
      </c>
      <c r="K107" s="68">
        <v>0</v>
      </c>
      <c r="L107" s="68">
        <v>2</v>
      </c>
      <c r="M107" s="67">
        <v>85.8</v>
      </c>
      <c r="N107" s="67">
        <v>0</v>
      </c>
      <c r="O107" s="47">
        <v>85.8</v>
      </c>
      <c r="P107" s="65">
        <f>M107*34600</f>
        <v>2968680</v>
      </c>
      <c r="Q107" s="65">
        <v>1014352.74</v>
      </c>
      <c r="R107" s="65">
        <v>1722131.95</v>
      </c>
      <c r="S107" s="65">
        <v>232195.31</v>
      </c>
      <c r="T107" s="50">
        <v>0</v>
      </c>
    </row>
    <row r="108" spans="1:20" ht="15">
      <c r="A108" s="60">
        <v>10</v>
      </c>
      <c r="B108" s="61" t="s">
        <v>141</v>
      </c>
      <c r="C108" s="62">
        <v>66</v>
      </c>
      <c r="D108" s="63">
        <v>39428</v>
      </c>
      <c r="E108" s="44" t="s">
        <v>45</v>
      </c>
      <c r="F108" s="44" t="s">
        <v>129</v>
      </c>
      <c r="G108" s="66">
        <v>16</v>
      </c>
      <c r="H108" s="66">
        <v>16</v>
      </c>
      <c r="I108" s="67">
        <v>339.3</v>
      </c>
      <c r="J108" s="68">
        <v>8</v>
      </c>
      <c r="K108" s="68">
        <v>3</v>
      </c>
      <c r="L108" s="68">
        <v>5</v>
      </c>
      <c r="M108" s="67">
        <v>339.3</v>
      </c>
      <c r="N108" s="67">
        <v>119</v>
      </c>
      <c r="O108" s="47">
        <v>220.3</v>
      </c>
      <c r="P108" s="65">
        <f>M108*34600</f>
        <v>11739780</v>
      </c>
      <c r="Q108" s="65">
        <v>4011304</v>
      </c>
      <c r="R108" s="65">
        <v>6810249.1</v>
      </c>
      <c r="S108" s="65">
        <v>918226.9</v>
      </c>
      <c r="T108" s="50">
        <v>0</v>
      </c>
    </row>
    <row r="109" spans="1:20" ht="15">
      <c r="A109" s="60">
        <v>11</v>
      </c>
      <c r="B109" s="61" t="s">
        <v>142</v>
      </c>
      <c r="C109" s="62">
        <v>62</v>
      </c>
      <c r="D109" s="63">
        <v>39428</v>
      </c>
      <c r="E109" s="44" t="s">
        <v>45</v>
      </c>
      <c r="F109" s="44" t="s">
        <v>129</v>
      </c>
      <c r="G109" s="66">
        <v>18</v>
      </c>
      <c r="H109" s="66">
        <v>18</v>
      </c>
      <c r="I109" s="67">
        <v>444.9</v>
      </c>
      <c r="J109" s="68">
        <v>6</v>
      </c>
      <c r="K109" s="68">
        <v>1</v>
      </c>
      <c r="L109" s="68">
        <v>5</v>
      </c>
      <c r="M109" s="67">
        <v>333.8</v>
      </c>
      <c r="N109" s="67">
        <v>64.2</v>
      </c>
      <c r="O109" s="47">
        <v>269.6</v>
      </c>
      <c r="P109" s="65">
        <f>M109*34600</f>
        <v>11549480</v>
      </c>
      <c r="Q109" s="65">
        <v>3946281.4</v>
      </c>
      <c r="R109" s="65">
        <v>6699856.02</v>
      </c>
      <c r="S109" s="65">
        <v>903342.58</v>
      </c>
      <c r="T109" s="50">
        <v>0</v>
      </c>
    </row>
    <row r="110" spans="1:20" ht="15">
      <c r="A110" s="60">
        <v>12</v>
      </c>
      <c r="B110" s="61" t="s">
        <v>143</v>
      </c>
      <c r="C110" s="62">
        <v>8</v>
      </c>
      <c r="D110" s="63">
        <v>39520</v>
      </c>
      <c r="E110" s="44" t="s">
        <v>45</v>
      </c>
      <c r="F110" s="44" t="s">
        <v>129</v>
      </c>
      <c r="G110" s="66">
        <v>4</v>
      </c>
      <c r="H110" s="66">
        <v>4</v>
      </c>
      <c r="I110" s="67">
        <v>217.5</v>
      </c>
      <c r="J110" s="68">
        <v>3</v>
      </c>
      <c r="K110" s="68">
        <v>2</v>
      </c>
      <c r="L110" s="68">
        <v>1</v>
      </c>
      <c r="M110" s="67">
        <v>101.2</v>
      </c>
      <c r="N110" s="67">
        <v>70</v>
      </c>
      <c r="O110" s="47">
        <v>31.2</v>
      </c>
      <c r="P110" s="65">
        <f>M110*34600</f>
        <v>3501520</v>
      </c>
      <c r="Q110" s="65">
        <v>1196416.05</v>
      </c>
      <c r="R110" s="65">
        <v>2031232.56</v>
      </c>
      <c r="S110" s="65">
        <v>273871.39</v>
      </c>
      <c r="T110" s="50">
        <v>0</v>
      </c>
    </row>
    <row r="111" spans="1:20" ht="15">
      <c r="A111" s="60">
        <v>13</v>
      </c>
      <c r="B111" s="61" t="s">
        <v>144</v>
      </c>
      <c r="C111" s="62">
        <v>18</v>
      </c>
      <c r="D111" s="63">
        <v>39520</v>
      </c>
      <c r="E111" s="44" t="s">
        <v>45</v>
      </c>
      <c r="F111" s="44" t="s">
        <v>129</v>
      </c>
      <c r="G111" s="66">
        <v>8</v>
      </c>
      <c r="H111" s="66">
        <v>8</v>
      </c>
      <c r="I111" s="67">
        <v>204.8</v>
      </c>
      <c r="J111" s="68">
        <v>4</v>
      </c>
      <c r="K111" s="68">
        <v>2</v>
      </c>
      <c r="L111" s="68">
        <v>2</v>
      </c>
      <c r="M111" s="67">
        <v>185.29</v>
      </c>
      <c r="N111" s="67">
        <v>102.3</v>
      </c>
      <c r="O111" s="47">
        <v>82.99</v>
      </c>
      <c r="P111" s="65">
        <f>M111*34600</f>
        <v>6411034</v>
      </c>
      <c r="Q111" s="65">
        <v>2190552.66</v>
      </c>
      <c r="R111" s="65">
        <v>3719042.31</v>
      </c>
      <c r="S111" s="65">
        <v>501439.03</v>
      </c>
      <c r="T111" s="50">
        <v>0</v>
      </c>
    </row>
    <row r="112" spans="1:20" ht="15">
      <c r="A112" s="60">
        <v>14</v>
      </c>
      <c r="B112" s="61" t="s">
        <v>145</v>
      </c>
      <c r="C112" s="62">
        <v>30</v>
      </c>
      <c r="D112" s="63">
        <v>39609</v>
      </c>
      <c r="E112" s="44" t="s">
        <v>45</v>
      </c>
      <c r="F112" s="44" t="s">
        <v>129</v>
      </c>
      <c r="G112" s="66">
        <v>24</v>
      </c>
      <c r="H112" s="66">
        <v>24</v>
      </c>
      <c r="I112" s="67">
        <v>458.1</v>
      </c>
      <c r="J112" s="68">
        <v>8</v>
      </c>
      <c r="K112" s="68">
        <v>3</v>
      </c>
      <c r="L112" s="68">
        <v>5</v>
      </c>
      <c r="M112" s="67">
        <v>407.3</v>
      </c>
      <c r="N112" s="67">
        <v>178</v>
      </c>
      <c r="O112" s="47">
        <v>229.3</v>
      </c>
      <c r="P112" s="65">
        <f>M112*34600</f>
        <v>14092580</v>
      </c>
      <c r="Q112" s="65">
        <v>4815219.93</v>
      </c>
      <c r="R112" s="65">
        <v>8175108.93</v>
      </c>
      <c r="S112" s="65">
        <v>1102251.14</v>
      </c>
      <c r="T112" s="50">
        <v>0</v>
      </c>
    </row>
    <row r="113" spans="1:20" ht="15">
      <c r="A113" s="60">
        <v>15</v>
      </c>
      <c r="B113" s="61" t="s">
        <v>146</v>
      </c>
      <c r="C113" s="62">
        <v>45</v>
      </c>
      <c r="D113" s="63">
        <v>39624</v>
      </c>
      <c r="E113" s="44" t="s">
        <v>45</v>
      </c>
      <c r="F113" s="44" t="s">
        <v>129</v>
      </c>
      <c r="G113" s="66">
        <v>16</v>
      </c>
      <c r="H113" s="66">
        <v>16</v>
      </c>
      <c r="I113" s="67">
        <v>334.1</v>
      </c>
      <c r="J113" s="68">
        <v>8</v>
      </c>
      <c r="K113" s="68">
        <v>5</v>
      </c>
      <c r="L113" s="68">
        <v>3</v>
      </c>
      <c r="M113" s="67">
        <v>334.1</v>
      </c>
      <c r="N113" s="67">
        <v>195.2</v>
      </c>
      <c r="O113" s="47">
        <v>138.9</v>
      </c>
      <c r="P113" s="65">
        <f>M113*34600</f>
        <v>11559860</v>
      </c>
      <c r="Q113" s="65">
        <v>3949828.08</v>
      </c>
      <c r="R113" s="65">
        <v>6705877.47</v>
      </c>
      <c r="S113" s="65">
        <v>904154.45</v>
      </c>
      <c r="T113" s="50">
        <v>0</v>
      </c>
    </row>
    <row r="114" spans="1:20" ht="15">
      <c r="A114" s="60">
        <v>16</v>
      </c>
      <c r="B114" s="61" t="s">
        <v>147</v>
      </c>
      <c r="C114" s="62">
        <v>40</v>
      </c>
      <c r="D114" s="63">
        <v>39624</v>
      </c>
      <c r="E114" s="44" t="s">
        <v>45</v>
      </c>
      <c r="F114" s="44" t="s">
        <v>129</v>
      </c>
      <c r="G114" s="66">
        <v>2</v>
      </c>
      <c r="H114" s="66">
        <v>2</v>
      </c>
      <c r="I114" s="67">
        <v>68.3</v>
      </c>
      <c r="J114" s="68">
        <v>1</v>
      </c>
      <c r="K114" s="68">
        <v>0</v>
      </c>
      <c r="L114" s="68">
        <v>1</v>
      </c>
      <c r="M114" s="67">
        <v>18.8</v>
      </c>
      <c r="N114" s="67">
        <v>0</v>
      </c>
      <c r="O114" s="47">
        <v>18.8</v>
      </c>
      <c r="P114" s="65">
        <f>M114*34600</f>
        <v>650480</v>
      </c>
      <c r="Q114" s="65">
        <v>222259.11</v>
      </c>
      <c r="R114" s="65">
        <v>377343.6</v>
      </c>
      <c r="S114" s="65">
        <v>50877.29</v>
      </c>
      <c r="T114" s="50">
        <v>0</v>
      </c>
    </row>
    <row r="115" spans="1:20" ht="15">
      <c r="A115" s="60">
        <v>17</v>
      </c>
      <c r="B115" s="61" t="s">
        <v>148</v>
      </c>
      <c r="C115" s="62">
        <v>43</v>
      </c>
      <c r="D115" s="63">
        <v>39624</v>
      </c>
      <c r="E115" s="44" t="s">
        <v>45</v>
      </c>
      <c r="F115" s="44" t="s">
        <v>129</v>
      </c>
      <c r="G115" s="66">
        <v>20</v>
      </c>
      <c r="H115" s="66">
        <v>20</v>
      </c>
      <c r="I115" s="67">
        <v>513.6</v>
      </c>
      <c r="J115" s="68">
        <v>6</v>
      </c>
      <c r="K115" s="68">
        <v>0</v>
      </c>
      <c r="L115" s="68">
        <v>6</v>
      </c>
      <c r="M115" s="67">
        <v>351</v>
      </c>
      <c r="N115" s="67">
        <v>0</v>
      </c>
      <c r="O115" s="47">
        <v>351</v>
      </c>
      <c r="P115" s="65">
        <f>M115*34600</f>
        <v>12144600</v>
      </c>
      <c r="Q115" s="65">
        <v>4149624.83</v>
      </c>
      <c r="R115" s="65">
        <v>7045085.28</v>
      </c>
      <c r="S115" s="65">
        <v>949889.89</v>
      </c>
      <c r="T115" s="50">
        <v>0</v>
      </c>
    </row>
    <row r="116" spans="1:20" ht="15">
      <c r="A116" s="60">
        <v>18</v>
      </c>
      <c r="B116" s="61" t="s">
        <v>149</v>
      </c>
      <c r="C116" s="62">
        <v>44</v>
      </c>
      <c r="D116" s="63">
        <v>39624</v>
      </c>
      <c r="E116" s="44" t="s">
        <v>45</v>
      </c>
      <c r="F116" s="44" t="s">
        <v>129</v>
      </c>
      <c r="G116" s="66">
        <v>30</v>
      </c>
      <c r="H116" s="66">
        <v>30</v>
      </c>
      <c r="I116" s="67">
        <v>601.35</v>
      </c>
      <c r="J116" s="68">
        <v>10</v>
      </c>
      <c r="K116" s="68">
        <v>4</v>
      </c>
      <c r="L116" s="68">
        <v>6</v>
      </c>
      <c r="M116" s="67">
        <v>491.59</v>
      </c>
      <c r="N116" s="67">
        <v>206.98</v>
      </c>
      <c r="O116" s="47">
        <v>284.61</v>
      </c>
      <c r="P116" s="65">
        <f>M116*34600</f>
        <v>17009014</v>
      </c>
      <c r="Q116" s="65">
        <v>5811721</v>
      </c>
      <c r="R116" s="65">
        <v>9866932.97</v>
      </c>
      <c r="S116" s="65">
        <v>1330360.03</v>
      </c>
      <c r="T116" s="50">
        <v>0</v>
      </c>
    </row>
    <row r="117" spans="1:20" ht="15">
      <c r="A117" s="60">
        <v>19</v>
      </c>
      <c r="B117" s="61" t="s">
        <v>150</v>
      </c>
      <c r="C117" s="50">
        <v>58</v>
      </c>
      <c r="D117" s="63">
        <v>39632</v>
      </c>
      <c r="E117" s="44" t="s">
        <v>45</v>
      </c>
      <c r="F117" s="44" t="s">
        <v>129</v>
      </c>
      <c r="G117" s="66">
        <v>21</v>
      </c>
      <c r="H117" s="66">
        <v>21</v>
      </c>
      <c r="I117" s="67">
        <v>482.6</v>
      </c>
      <c r="J117" s="66">
        <v>8</v>
      </c>
      <c r="K117" s="66">
        <v>8</v>
      </c>
      <c r="L117" s="66">
        <v>0</v>
      </c>
      <c r="M117" s="67">
        <v>482.6</v>
      </c>
      <c r="N117" s="67">
        <v>482.6</v>
      </c>
      <c r="O117" s="67">
        <v>0</v>
      </c>
      <c r="P117" s="65">
        <f>M117*34600</f>
        <v>16697960</v>
      </c>
      <c r="Q117" s="65">
        <v>5705438.59</v>
      </c>
      <c r="R117" s="65">
        <v>9686490.47</v>
      </c>
      <c r="S117" s="65">
        <v>1306030.94</v>
      </c>
      <c r="T117" s="50">
        <v>0</v>
      </c>
    </row>
    <row r="118" spans="1:20" ht="15">
      <c r="A118" s="60">
        <v>20</v>
      </c>
      <c r="B118" s="61" t="s">
        <v>151</v>
      </c>
      <c r="C118" s="62">
        <v>60</v>
      </c>
      <c r="D118" s="63">
        <v>39729</v>
      </c>
      <c r="E118" s="44" t="s">
        <v>45</v>
      </c>
      <c r="F118" s="44" t="s">
        <v>129</v>
      </c>
      <c r="G118" s="66">
        <v>4</v>
      </c>
      <c r="H118" s="66">
        <v>4</v>
      </c>
      <c r="I118" s="67">
        <v>76.4</v>
      </c>
      <c r="J118" s="68">
        <v>4</v>
      </c>
      <c r="K118" s="68">
        <v>0</v>
      </c>
      <c r="L118" s="68">
        <v>4</v>
      </c>
      <c r="M118" s="67">
        <v>76.4</v>
      </c>
      <c r="N118" s="67">
        <v>0</v>
      </c>
      <c r="O118" s="47">
        <v>76.4</v>
      </c>
      <c r="P118" s="65">
        <f>M118*34600</f>
        <v>2643440</v>
      </c>
      <c r="Q118" s="65">
        <v>903223.18</v>
      </c>
      <c r="R118" s="65">
        <v>1533460.16</v>
      </c>
      <c r="S118" s="65">
        <v>206756.66</v>
      </c>
      <c r="T118" s="50">
        <v>0</v>
      </c>
    </row>
    <row r="119" spans="1:20" ht="15">
      <c r="A119" s="60">
        <v>21</v>
      </c>
      <c r="B119" s="61" t="s">
        <v>152</v>
      </c>
      <c r="C119" s="50">
        <v>59</v>
      </c>
      <c r="D119" s="63">
        <v>39729</v>
      </c>
      <c r="E119" s="44" t="s">
        <v>45</v>
      </c>
      <c r="F119" s="44" t="s">
        <v>129</v>
      </c>
      <c r="G119" s="66">
        <v>8</v>
      </c>
      <c r="H119" s="66">
        <v>8</v>
      </c>
      <c r="I119" s="67">
        <v>463.1</v>
      </c>
      <c r="J119" s="66">
        <v>7</v>
      </c>
      <c r="K119" s="66">
        <v>2</v>
      </c>
      <c r="L119" s="66">
        <v>5</v>
      </c>
      <c r="M119" s="67">
        <v>412.3</v>
      </c>
      <c r="N119" s="67">
        <v>116.2</v>
      </c>
      <c r="O119" s="67">
        <v>296.1</v>
      </c>
      <c r="P119" s="65">
        <f>M119*34600</f>
        <v>14265580</v>
      </c>
      <c r="Q119" s="65">
        <v>4874331.39</v>
      </c>
      <c r="R119" s="65">
        <v>8275466.27</v>
      </c>
      <c r="S119" s="65">
        <v>1115782.34</v>
      </c>
      <c r="T119" s="50">
        <v>0</v>
      </c>
    </row>
    <row r="120" spans="1:20" ht="15">
      <c r="A120" s="60">
        <v>22</v>
      </c>
      <c r="B120" s="61" t="s">
        <v>153</v>
      </c>
      <c r="C120" s="62">
        <v>101</v>
      </c>
      <c r="D120" s="63">
        <v>39777</v>
      </c>
      <c r="E120" s="44" t="s">
        <v>45</v>
      </c>
      <c r="F120" s="44" t="s">
        <v>129</v>
      </c>
      <c r="G120" s="66">
        <v>5</v>
      </c>
      <c r="H120" s="66">
        <v>5</v>
      </c>
      <c r="I120" s="67">
        <v>562.5</v>
      </c>
      <c r="J120" s="68">
        <v>1</v>
      </c>
      <c r="K120" s="68">
        <v>0</v>
      </c>
      <c r="L120" s="68">
        <v>1</v>
      </c>
      <c r="M120" s="67">
        <v>41.4</v>
      </c>
      <c r="N120" s="67">
        <v>0</v>
      </c>
      <c r="O120" s="47">
        <v>41.4</v>
      </c>
      <c r="P120" s="65">
        <f>M120*34600</f>
        <v>1432440</v>
      </c>
      <c r="Q120" s="65">
        <v>489442.93</v>
      </c>
      <c r="R120" s="65">
        <v>830958.78</v>
      </c>
      <c r="S120" s="65">
        <v>112038.29</v>
      </c>
      <c r="T120" s="50">
        <v>0</v>
      </c>
    </row>
    <row r="121" spans="1:20" ht="15">
      <c r="A121" s="60">
        <v>23</v>
      </c>
      <c r="B121" s="61" t="s">
        <v>154</v>
      </c>
      <c r="C121" s="62">
        <v>30</v>
      </c>
      <c r="D121" s="63">
        <v>39869</v>
      </c>
      <c r="E121" s="44" t="s">
        <v>45</v>
      </c>
      <c r="F121" s="44" t="s">
        <v>129</v>
      </c>
      <c r="G121" s="66">
        <v>16</v>
      </c>
      <c r="H121" s="66">
        <v>16</v>
      </c>
      <c r="I121" s="67">
        <v>175.35</v>
      </c>
      <c r="J121" s="68">
        <v>5</v>
      </c>
      <c r="K121" s="68">
        <v>0</v>
      </c>
      <c r="L121" s="68">
        <v>5</v>
      </c>
      <c r="M121" s="67">
        <v>146.09</v>
      </c>
      <c r="N121" s="67">
        <v>0</v>
      </c>
      <c r="O121" s="47">
        <v>146.09</v>
      </c>
      <c r="P121" s="65">
        <f>M121*34600</f>
        <v>5054714</v>
      </c>
      <c r="Q121" s="65">
        <v>1727118.78</v>
      </c>
      <c r="R121" s="65">
        <v>2932240.76</v>
      </c>
      <c r="S121" s="65">
        <v>395354.46</v>
      </c>
      <c r="T121" s="50">
        <v>0</v>
      </c>
    </row>
    <row r="122" spans="1:20" ht="15">
      <c r="A122" s="60">
        <v>24</v>
      </c>
      <c r="B122" s="61" t="s">
        <v>155</v>
      </c>
      <c r="C122" s="62">
        <v>33</v>
      </c>
      <c r="D122" s="63">
        <v>39882</v>
      </c>
      <c r="E122" s="44" t="s">
        <v>45</v>
      </c>
      <c r="F122" s="44" t="s">
        <v>129</v>
      </c>
      <c r="G122" s="66">
        <v>6</v>
      </c>
      <c r="H122" s="66">
        <v>6</v>
      </c>
      <c r="I122" s="67">
        <v>112.8</v>
      </c>
      <c r="J122" s="68">
        <v>3</v>
      </c>
      <c r="K122" s="68">
        <v>1</v>
      </c>
      <c r="L122" s="68">
        <v>2</v>
      </c>
      <c r="M122" s="67">
        <v>84.6</v>
      </c>
      <c r="N122" s="67">
        <v>28.2</v>
      </c>
      <c r="O122" s="47">
        <v>56.4</v>
      </c>
      <c r="P122" s="65">
        <f>M122*34600</f>
        <v>2927160</v>
      </c>
      <c r="Q122" s="65">
        <v>1000165.99</v>
      </c>
      <c r="R122" s="65">
        <v>1698046.19</v>
      </c>
      <c r="S122" s="65">
        <v>228947.82</v>
      </c>
      <c r="T122" s="50">
        <v>0</v>
      </c>
    </row>
    <row r="123" spans="1:20" ht="15">
      <c r="A123" s="60">
        <v>25</v>
      </c>
      <c r="B123" s="61" t="s">
        <v>156</v>
      </c>
      <c r="C123" s="50">
        <v>67</v>
      </c>
      <c r="D123" s="63">
        <v>39931</v>
      </c>
      <c r="E123" s="44" t="s">
        <v>45</v>
      </c>
      <c r="F123" s="44" t="s">
        <v>129</v>
      </c>
      <c r="G123" s="66">
        <v>24</v>
      </c>
      <c r="H123" s="66">
        <v>24</v>
      </c>
      <c r="I123" s="67">
        <v>576.2</v>
      </c>
      <c r="J123" s="66">
        <v>7</v>
      </c>
      <c r="K123" s="66">
        <v>3</v>
      </c>
      <c r="L123" s="66">
        <v>4</v>
      </c>
      <c r="M123" s="67">
        <v>471.15</v>
      </c>
      <c r="N123" s="67">
        <v>221.8</v>
      </c>
      <c r="O123" s="67">
        <v>249.35</v>
      </c>
      <c r="P123" s="65">
        <f>M123*34600</f>
        <v>16301790</v>
      </c>
      <c r="Q123" s="65">
        <v>5570073.33</v>
      </c>
      <c r="R123" s="65">
        <v>9456672.16</v>
      </c>
      <c r="S123" s="65">
        <v>1275044.51</v>
      </c>
      <c r="T123" s="50">
        <v>0</v>
      </c>
    </row>
    <row r="124" spans="1:20" ht="15">
      <c r="A124" s="60">
        <v>26</v>
      </c>
      <c r="B124" s="61" t="s">
        <v>157</v>
      </c>
      <c r="C124" s="62">
        <v>94</v>
      </c>
      <c r="D124" s="63">
        <v>39959</v>
      </c>
      <c r="E124" s="44" t="s">
        <v>45</v>
      </c>
      <c r="F124" s="44" t="s">
        <v>129</v>
      </c>
      <c r="G124" s="66">
        <v>8</v>
      </c>
      <c r="H124" s="66">
        <v>8</v>
      </c>
      <c r="I124" s="67">
        <v>206.9</v>
      </c>
      <c r="J124" s="68">
        <v>4</v>
      </c>
      <c r="K124" s="68">
        <v>2</v>
      </c>
      <c r="L124" s="68">
        <v>2</v>
      </c>
      <c r="M124" s="67">
        <v>206.9</v>
      </c>
      <c r="N124" s="67">
        <v>116.2</v>
      </c>
      <c r="O124" s="47">
        <v>90.7</v>
      </c>
      <c r="P124" s="65">
        <f>M124*34600</f>
        <v>7158740</v>
      </c>
      <c r="Q124" s="65">
        <v>2446032.42</v>
      </c>
      <c r="R124" s="65">
        <v>4152786.74</v>
      </c>
      <c r="S124" s="65">
        <v>559920.84</v>
      </c>
      <c r="T124" s="50">
        <v>0</v>
      </c>
    </row>
    <row r="125" spans="1:20" ht="15">
      <c r="A125" s="60">
        <v>27</v>
      </c>
      <c r="B125" s="61" t="s">
        <v>158</v>
      </c>
      <c r="C125" s="62">
        <v>82</v>
      </c>
      <c r="D125" s="63">
        <v>39959</v>
      </c>
      <c r="E125" s="44" t="s">
        <v>45</v>
      </c>
      <c r="F125" s="44" t="s">
        <v>129</v>
      </c>
      <c r="G125" s="66">
        <v>28</v>
      </c>
      <c r="H125" s="66">
        <v>28</v>
      </c>
      <c r="I125" s="67">
        <v>681.1</v>
      </c>
      <c r="J125" s="68">
        <v>17</v>
      </c>
      <c r="K125" s="68">
        <v>2</v>
      </c>
      <c r="L125" s="68">
        <v>15</v>
      </c>
      <c r="M125" s="67">
        <v>340</v>
      </c>
      <c r="N125" s="67">
        <v>35.6</v>
      </c>
      <c r="O125" s="47">
        <v>304.4</v>
      </c>
      <c r="P125" s="65">
        <f>M125*34600</f>
        <v>11764000</v>
      </c>
      <c r="Q125" s="65">
        <v>4019579.61</v>
      </c>
      <c r="R125" s="65">
        <v>6824299.13</v>
      </c>
      <c r="S125" s="65">
        <v>920121.26</v>
      </c>
      <c r="T125" s="50">
        <v>0</v>
      </c>
    </row>
    <row r="126" spans="1:20" ht="15">
      <c r="A126" s="60">
        <v>28</v>
      </c>
      <c r="B126" s="61" t="s">
        <v>159</v>
      </c>
      <c r="C126" s="50">
        <v>84</v>
      </c>
      <c r="D126" s="63">
        <v>39959</v>
      </c>
      <c r="E126" s="44" t="s">
        <v>45</v>
      </c>
      <c r="F126" s="44" t="s">
        <v>129</v>
      </c>
      <c r="G126" s="66">
        <v>18</v>
      </c>
      <c r="H126" s="66">
        <v>18</v>
      </c>
      <c r="I126" s="67">
        <v>488.4</v>
      </c>
      <c r="J126" s="66">
        <v>8</v>
      </c>
      <c r="K126" s="66">
        <v>5</v>
      </c>
      <c r="L126" s="66">
        <v>3</v>
      </c>
      <c r="M126" s="67">
        <v>488.4</v>
      </c>
      <c r="N126" s="67">
        <v>313.3</v>
      </c>
      <c r="O126" s="67">
        <v>175.1</v>
      </c>
      <c r="P126" s="65">
        <f>M126*34600</f>
        <v>16898640</v>
      </c>
      <c r="Q126" s="65">
        <v>5774007.88</v>
      </c>
      <c r="R126" s="65">
        <v>9802904.99</v>
      </c>
      <c r="S126" s="65">
        <v>1321727.13</v>
      </c>
      <c r="T126" s="50">
        <v>0</v>
      </c>
    </row>
    <row r="127" spans="1:20" ht="15">
      <c r="A127" s="60">
        <v>29</v>
      </c>
      <c r="B127" s="61" t="s">
        <v>160</v>
      </c>
      <c r="C127" s="62">
        <v>97</v>
      </c>
      <c r="D127" s="63">
        <v>40072</v>
      </c>
      <c r="E127" s="44" t="s">
        <v>45</v>
      </c>
      <c r="F127" s="44" t="s">
        <v>129</v>
      </c>
      <c r="G127" s="66">
        <v>25</v>
      </c>
      <c r="H127" s="66">
        <v>25</v>
      </c>
      <c r="I127" s="67">
        <v>563.3</v>
      </c>
      <c r="J127" s="68">
        <v>12</v>
      </c>
      <c r="K127" s="68">
        <v>6</v>
      </c>
      <c r="L127" s="68">
        <v>6</v>
      </c>
      <c r="M127" s="67">
        <v>526.8</v>
      </c>
      <c r="N127" s="67">
        <v>282</v>
      </c>
      <c r="O127" s="47">
        <v>244.8</v>
      </c>
      <c r="P127" s="65">
        <f>M127*34600</f>
        <v>18227280</v>
      </c>
      <c r="Q127" s="65">
        <v>6227983.94</v>
      </c>
      <c r="R127" s="65">
        <v>10573649.36</v>
      </c>
      <c r="S127" s="65">
        <v>1425646.7</v>
      </c>
      <c r="T127" s="50">
        <v>0</v>
      </c>
    </row>
    <row r="128" spans="1:20" ht="15">
      <c r="A128" s="60">
        <v>30</v>
      </c>
      <c r="B128" s="61" t="s">
        <v>161</v>
      </c>
      <c r="C128" s="62">
        <v>107</v>
      </c>
      <c r="D128" s="63">
        <v>40072</v>
      </c>
      <c r="E128" s="44" t="s">
        <v>45</v>
      </c>
      <c r="F128" s="44" t="s">
        <v>129</v>
      </c>
      <c r="G128" s="66">
        <v>35</v>
      </c>
      <c r="H128" s="66">
        <v>35</v>
      </c>
      <c r="I128" s="67">
        <v>552.59</v>
      </c>
      <c r="J128" s="68">
        <v>12</v>
      </c>
      <c r="K128" s="68">
        <v>5</v>
      </c>
      <c r="L128" s="68">
        <v>7</v>
      </c>
      <c r="M128" s="67">
        <v>552.59</v>
      </c>
      <c r="N128" s="67">
        <v>249.3</v>
      </c>
      <c r="O128" s="47">
        <v>303.29</v>
      </c>
      <c r="P128" s="65">
        <f>M128*34600</f>
        <v>19119614</v>
      </c>
      <c r="Q128" s="65">
        <v>6532880.87</v>
      </c>
      <c r="R128" s="65">
        <v>11091292.52</v>
      </c>
      <c r="S128" s="65">
        <v>1495440.61</v>
      </c>
      <c r="T128" s="50">
        <v>0</v>
      </c>
    </row>
    <row r="129" spans="1:20" ht="15">
      <c r="A129" s="60">
        <v>31</v>
      </c>
      <c r="B129" s="61" t="s">
        <v>162</v>
      </c>
      <c r="C129" s="50">
        <v>100</v>
      </c>
      <c r="D129" s="63">
        <v>40072</v>
      </c>
      <c r="E129" s="44" t="s">
        <v>45</v>
      </c>
      <c r="F129" s="44" t="s">
        <v>129</v>
      </c>
      <c r="G129" s="66">
        <v>12</v>
      </c>
      <c r="H129" s="66">
        <v>12</v>
      </c>
      <c r="I129" s="67">
        <v>203.1</v>
      </c>
      <c r="J129" s="66">
        <v>4</v>
      </c>
      <c r="K129" s="66">
        <v>1</v>
      </c>
      <c r="L129" s="66">
        <v>3</v>
      </c>
      <c r="M129" s="67">
        <v>159.3</v>
      </c>
      <c r="N129" s="67">
        <v>58.1</v>
      </c>
      <c r="O129" s="67">
        <v>101.2</v>
      </c>
      <c r="P129" s="65">
        <f>M129*34600</f>
        <v>5511780</v>
      </c>
      <c r="Q129" s="65">
        <v>1883291.27</v>
      </c>
      <c r="R129" s="65">
        <v>3197384.86</v>
      </c>
      <c r="S129" s="65">
        <v>431103.87</v>
      </c>
      <c r="T129" s="50">
        <v>0</v>
      </c>
    </row>
    <row r="130" spans="1:22" ht="15">
      <c r="A130" s="60">
        <v>32</v>
      </c>
      <c r="B130" s="61" t="s">
        <v>163</v>
      </c>
      <c r="C130" s="50">
        <v>109</v>
      </c>
      <c r="D130" s="63">
        <v>40072</v>
      </c>
      <c r="E130" s="44" t="s">
        <v>45</v>
      </c>
      <c r="F130" s="44" t="s">
        <v>129</v>
      </c>
      <c r="G130" s="66">
        <v>27</v>
      </c>
      <c r="H130" s="66">
        <v>27</v>
      </c>
      <c r="I130" s="67">
        <v>329.35</v>
      </c>
      <c r="J130" s="66">
        <v>9</v>
      </c>
      <c r="K130" s="66">
        <v>5</v>
      </c>
      <c r="L130" s="66">
        <v>4</v>
      </c>
      <c r="M130" s="67">
        <v>329.35</v>
      </c>
      <c r="N130" s="67">
        <v>214</v>
      </c>
      <c r="O130" s="67">
        <v>115.35</v>
      </c>
      <c r="P130" s="65">
        <f>M130*34600</f>
        <v>11395510</v>
      </c>
      <c r="Q130" s="65">
        <v>3893672.19</v>
      </c>
      <c r="R130" s="65">
        <v>6610538</v>
      </c>
      <c r="S130" s="65">
        <v>891299.81</v>
      </c>
      <c r="T130" s="50">
        <v>0</v>
      </c>
      <c r="U130" s="79"/>
      <c r="V130" s="79"/>
    </row>
    <row r="131" spans="1:22" ht="15">
      <c r="A131" s="60">
        <v>33</v>
      </c>
      <c r="B131" s="61" t="s">
        <v>164</v>
      </c>
      <c r="C131" s="62">
        <v>127</v>
      </c>
      <c r="D131" s="63">
        <v>40081</v>
      </c>
      <c r="E131" s="44" t="s">
        <v>45</v>
      </c>
      <c r="F131" s="44" t="s">
        <v>129</v>
      </c>
      <c r="G131" s="66">
        <v>15</v>
      </c>
      <c r="H131" s="66">
        <v>15</v>
      </c>
      <c r="I131" s="67">
        <v>738.1</v>
      </c>
      <c r="J131" s="68">
        <v>10</v>
      </c>
      <c r="K131" s="68">
        <v>3</v>
      </c>
      <c r="L131" s="68">
        <v>7</v>
      </c>
      <c r="M131" s="67">
        <v>602.7</v>
      </c>
      <c r="N131" s="67">
        <v>177.7</v>
      </c>
      <c r="O131" s="47">
        <v>425</v>
      </c>
      <c r="P131" s="65">
        <f>M131*34600</f>
        <v>20853420</v>
      </c>
      <c r="Q131" s="65">
        <v>7125295.97</v>
      </c>
      <c r="R131" s="65">
        <v>12097073.78</v>
      </c>
      <c r="S131" s="65">
        <v>1631050.25</v>
      </c>
      <c r="T131" s="50">
        <v>0</v>
      </c>
      <c r="U131" s="79"/>
      <c r="V131" s="79"/>
    </row>
    <row r="132" spans="1:22" ht="15">
      <c r="A132" s="60">
        <v>34</v>
      </c>
      <c r="B132" s="61" t="s">
        <v>165</v>
      </c>
      <c r="C132" s="50">
        <v>126</v>
      </c>
      <c r="D132" s="63">
        <v>40081</v>
      </c>
      <c r="E132" s="44" t="s">
        <v>45</v>
      </c>
      <c r="F132" s="44" t="s">
        <v>129</v>
      </c>
      <c r="G132" s="66">
        <v>21</v>
      </c>
      <c r="H132" s="66">
        <v>21</v>
      </c>
      <c r="I132" s="67">
        <v>745.9</v>
      </c>
      <c r="J132" s="66">
        <v>12</v>
      </c>
      <c r="K132" s="66">
        <v>6</v>
      </c>
      <c r="L132" s="66">
        <v>6</v>
      </c>
      <c r="M132" s="67">
        <v>745.9</v>
      </c>
      <c r="N132" s="67">
        <v>374.1</v>
      </c>
      <c r="O132" s="67">
        <v>371.8</v>
      </c>
      <c r="P132" s="65">
        <f>M132*34600</f>
        <v>25808140</v>
      </c>
      <c r="Q132" s="65">
        <v>8818248.33</v>
      </c>
      <c r="R132" s="65">
        <v>14971308</v>
      </c>
      <c r="S132" s="65">
        <v>2018583.67</v>
      </c>
      <c r="T132" s="50">
        <v>0</v>
      </c>
      <c r="U132" s="79"/>
      <c r="V132" s="79"/>
    </row>
    <row r="133" spans="1:22" ht="15">
      <c r="A133" s="60">
        <v>35</v>
      </c>
      <c r="B133" s="61" t="s">
        <v>166</v>
      </c>
      <c r="C133" s="50">
        <v>93</v>
      </c>
      <c r="D133" s="63">
        <v>40082</v>
      </c>
      <c r="E133" s="44" t="s">
        <v>45</v>
      </c>
      <c r="F133" s="44" t="s">
        <v>129</v>
      </c>
      <c r="G133" s="66">
        <v>10</v>
      </c>
      <c r="H133" s="66">
        <v>10</v>
      </c>
      <c r="I133" s="67">
        <v>481.6</v>
      </c>
      <c r="J133" s="66">
        <v>8</v>
      </c>
      <c r="K133" s="66">
        <v>6</v>
      </c>
      <c r="L133" s="66">
        <v>2</v>
      </c>
      <c r="M133" s="67">
        <v>481.6</v>
      </c>
      <c r="N133" s="67">
        <v>361.6</v>
      </c>
      <c r="O133" s="67">
        <v>120</v>
      </c>
      <c r="P133" s="65">
        <f>M133*34600</f>
        <v>16663360</v>
      </c>
      <c r="Q133" s="65">
        <v>5693616.29</v>
      </c>
      <c r="R133" s="65">
        <v>9666419</v>
      </c>
      <c r="S133" s="65">
        <v>1303324.71</v>
      </c>
      <c r="T133" s="50">
        <v>0</v>
      </c>
      <c r="U133" s="79"/>
      <c r="V133" s="79"/>
    </row>
    <row r="134" spans="1:22" ht="15">
      <c r="A134" s="60">
        <v>36</v>
      </c>
      <c r="B134" s="61" t="s">
        <v>167</v>
      </c>
      <c r="C134" s="62">
        <v>143</v>
      </c>
      <c r="D134" s="63">
        <v>40100</v>
      </c>
      <c r="E134" s="44" t="s">
        <v>45</v>
      </c>
      <c r="F134" s="44" t="s">
        <v>129</v>
      </c>
      <c r="G134" s="66">
        <v>13</v>
      </c>
      <c r="H134" s="66">
        <v>13</v>
      </c>
      <c r="I134" s="67">
        <v>183</v>
      </c>
      <c r="J134" s="68">
        <v>4</v>
      </c>
      <c r="K134" s="68">
        <v>2</v>
      </c>
      <c r="L134" s="68">
        <v>2</v>
      </c>
      <c r="M134" s="67">
        <v>183</v>
      </c>
      <c r="N134" s="67">
        <v>92.2</v>
      </c>
      <c r="O134" s="47">
        <v>90.8</v>
      </c>
      <c r="P134" s="65">
        <f>M134*34600</f>
        <v>6331800</v>
      </c>
      <c r="Q134" s="65">
        <v>2163479.61</v>
      </c>
      <c r="R134" s="65">
        <v>3673078.65</v>
      </c>
      <c r="S134" s="65">
        <v>495241.74</v>
      </c>
      <c r="T134" s="50">
        <v>0</v>
      </c>
      <c r="U134" s="79"/>
      <c r="V134" s="79"/>
    </row>
    <row r="135" spans="1:22" ht="15">
      <c r="A135" s="60">
        <v>37</v>
      </c>
      <c r="B135" s="61" t="s">
        <v>168</v>
      </c>
      <c r="C135" s="50">
        <v>157</v>
      </c>
      <c r="D135" s="63">
        <v>40120</v>
      </c>
      <c r="E135" s="44" t="s">
        <v>45</v>
      </c>
      <c r="F135" s="44" t="s">
        <v>129</v>
      </c>
      <c r="G135" s="66">
        <v>17</v>
      </c>
      <c r="H135" s="66">
        <v>17</v>
      </c>
      <c r="I135" s="67">
        <v>476.2</v>
      </c>
      <c r="J135" s="66">
        <v>8</v>
      </c>
      <c r="K135" s="66">
        <v>4</v>
      </c>
      <c r="L135" s="66">
        <v>4</v>
      </c>
      <c r="M135" s="67">
        <v>476.2</v>
      </c>
      <c r="N135" s="67">
        <v>237.5</v>
      </c>
      <c r="O135" s="67">
        <v>238.7</v>
      </c>
      <c r="P135" s="65">
        <f>M135*34600</f>
        <v>16476520</v>
      </c>
      <c r="Q135" s="65">
        <v>5629775.91</v>
      </c>
      <c r="R135" s="65">
        <v>9558033.08</v>
      </c>
      <c r="S135" s="65">
        <v>1288711.01</v>
      </c>
      <c r="T135" s="50">
        <v>0</v>
      </c>
      <c r="U135" s="79"/>
      <c r="V135" s="79"/>
    </row>
    <row r="136" spans="1:22" ht="15">
      <c r="A136" s="60">
        <v>38</v>
      </c>
      <c r="B136" s="61" t="s">
        <v>169</v>
      </c>
      <c r="C136" s="50">
        <v>154</v>
      </c>
      <c r="D136" s="63">
        <v>40120</v>
      </c>
      <c r="E136" s="44" t="s">
        <v>45</v>
      </c>
      <c r="F136" s="44" t="s">
        <v>129</v>
      </c>
      <c r="G136" s="66">
        <v>20</v>
      </c>
      <c r="H136" s="66">
        <v>20</v>
      </c>
      <c r="I136" s="67">
        <v>460.39</v>
      </c>
      <c r="J136" s="66">
        <v>8</v>
      </c>
      <c r="K136" s="66">
        <v>5</v>
      </c>
      <c r="L136" s="66">
        <v>3</v>
      </c>
      <c r="M136" s="67">
        <v>460.39</v>
      </c>
      <c r="N136" s="67">
        <v>280.77</v>
      </c>
      <c r="O136" s="67">
        <v>179.62</v>
      </c>
      <c r="P136" s="65">
        <f>M136*34600</f>
        <v>15929494</v>
      </c>
      <c r="Q136" s="65">
        <v>5442865.46</v>
      </c>
      <c r="R136" s="65">
        <v>9240703.17</v>
      </c>
      <c r="S136" s="65">
        <v>1245925.37</v>
      </c>
      <c r="T136" s="50">
        <v>0</v>
      </c>
      <c r="U136" s="79"/>
      <c r="V136" s="79"/>
    </row>
    <row r="137" spans="1:22" ht="15">
      <c r="A137" s="60">
        <v>39</v>
      </c>
      <c r="B137" s="61" t="s">
        <v>170</v>
      </c>
      <c r="C137" s="62">
        <v>184</v>
      </c>
      <c r="D137" s="63">
        <v>40164</v>
      </c>
      <c r="E137" s="44" t="s">
        <v>45</v>
      </c>
      <c r="F137" s="44" t="s">
        <v>129</v>
      </c>
      <c r="G137" s="66">
        <v>13</v>
      </c>
      <c r="H137" s="66">
        <v>13</v>
      </c>
      <c r="I137" s="67">
        <v>740.5</v>
      </c>
      <c r="J137" s="68">
        <v>6</v>
      </c>
      <c r="K137" s="68">
        <v>2</v>
      </c>
      <c r="L137" s="68">
        <v>4</v>
      </c>
      <c r="M137" s="67">
        <v>369.8</v>
      </c>
      <c r="N137" s="67">
        <v>135.8</v>
      </c>
      <c r="O137" s="47">
        <v>234</v>
      </c>
      <c r="P137" s="65">
        <f>M137*34600</f>
        <v>12795080</v>
      </c>
      <c r="Q137" s="65">
        <v>4371883.94</v>
      </c>
      <c r="R137" s="65">
        <v>7422428.88</v>
      </c>
      <c r="S137" s="65">
        <v>1000767.18</v>
      </c>
      <c r="T137" s="50">
        <v>0</v>
      </c>
      <c r="U137" s="79"/>
      <c r="V137" s="79"/>
    </row>
    <row r="138" spans="1:22" ht="15">
      <c r="A138" s="60">
        <v>40</v>
      </c>
      <c r="B138" s="61" t="s">
        <v>171</v>
      </c>
      <c r="C138" s="62">
        <v>168</v>
      </c>
      <c r="D138" s="63">
        <v>40164</v>
      </c>
      <c r="E138" s="44" t="s">
        <v>45</v>
      </c>
      <c r="F138" s="44" t="s">
        <v>129</v>
      </c>
      <c r="G138" s="66">
        <v>26</v>
      </c>
      <c r="H138" s="66">
        <v>26</v>
      </c>
      <c r="I138" s="67">
        <v>598.8</v>
      </c>
      <c r="J138" s="68">
        <v>12</v>
      </c>
      <c r="K138" s="68">
        <v>8</v>
      </c>
      <c r="L138" s="68">
        <v>4</v>
      </c>
      <c r="M138" s="67">
        <v>598.8</v>
      </c>
      <c r="N138" s="67">
        <v>394.7</v>
      </c>
      <c r="O138" s="47">
        <v>204.1</v>
      </c>
      <c r="P138" s="65">
        <f>M138*34600</f>
        <v>20718480</v>
      </c>
      <c r="Q138" s="65">
        <v>7079189.03</v>
      </c>
      <c r="R138" s="65">
        <v>12018795.06</v>
      </c>
      <c r="S138" s="65">
        <v>1620495.91</v>
      </c>
      <c r="T138" s="50">
        <v>0</v>
      </c>
      <c r="U138" s="79"/>
      <c r="V138" s="79"/>
    </row>
    <row r="139" spans="1:22" ht="15">
      <c r="A139" s="60">
        <v>41</v>
      </c>
      <c r="B139" s="61" t="s">
        <v>172</v>
      </c>
      <c r="C139" s="62">
        <v>178</v>
      </c>
      <c r="D139" s="63">
        <v>40164</v>
      </c>
      <c r="E139" s="44" t="s">
        <v>45</v>
      </c>
      <c r="F139" s="44" t="s">
        <v>129</v>
      </c>
      <c r="G139" s="66">
        <v>9</v>
      </c>
      <c r="H139" s="66">
        <v>9</v>
      </c>
      <c r="I139" s="67">
        <v>464.6</v>
      </c>
      <c r="J139" s="68">
        <v>5</v>
      </c>
      <c r="K139" s="68">
        <v>3</v>
      </c>
      <c r="L139" s="68">
        <v>2</v>
      </c>
      <c r="M139" s="67">
        <v>283.2</v>
      </c>
      <c r="N139" s="67">
        <v>153.2</v>
      </c>
      <c r="O139" s="47">
        <v>130</v>
      </c>
      <c r="P139" s="65">
        <f>M139*34600</f>
        <v>9798720</v>
      </c>
      <c r="Q139" s="65">
        <v>3348073.37</v>
      </c>
      <c r="R139" s="65">
        <v>5684239.75</v>
      </c>
      <c r="S139" s="65">
        <v>766406.88</v>
      </c>
      <c r="T139" s="50">
        <v>0</v>
      </c>
      <c r="U139" s="79"/>
      <c r="V139" s="79"/>
    </row>
    <row r="140" spans="1:22" ht="15">
      <c r="A140" s="60">
        <v>42</v>
      </c>
      <c r="B140" s="61" t="s">
        <v>173</v>
      </c>
      <c r="C140" s="50">
        <v>180</v>
      </c>
      <c r="D140" s="63">
        <v>40164</v>
      </c>
      <c r="E140" s="44" t="s">
        <v>45</v>
      </c>
      <c r="F140" s="44" t="s">
        <v>129</v>
      </c>
      <c r="G140" s="66">
        <v>14</v>
      </c>
      <c r="H140" s="66">
        <v>14</v>
      </c>
      <c r="I140" s="67">
        <v>477.6</v>
      </c>
      <c r="J140" s="66">
        <v>8</v>
      </c>
      <c r="K140" s="66">
        <v>4</v>
      </c>
      <c r="L140" s="66">
        <v>4</v>
      </c>
      <c r="M140" s="67">
        <v>477.6</v>
      </c>
      <c r="N140" s="67">
        <v>238.8</v>
      </c>
      <c r="O140" s="67">
        <v>238.8</v>
      </c>
      <c r="P140" s="65">
        <f>M140*34600</f>
        <v>16524960</v>
      </c>
      <c r="Q140" s="65">
        <v>5646327.12</v>
      </c>
      <c r="R140" s="65">
        <v>9586133.13</v>
      </c>
      <c r="S140" s="65">
        <v>1292499.75</v>
      </c>
      <c r="T140" s="50">
        <v>0</v>
      </c>
      <c r="U140" s="79"/>
      <c r="V140" s="79"/>
    </row>
    <row r="141" spans="1:22" ht="15">
      <c r="A141" s="60">
        <v>43</v>
      </c>
      <c r="B141" s="61" t="s">
        <v>174</v>
      </c>
      <c r="C141" s="62">
        <v>10</v>
      </c>
      <c r="D141" s="63">
        <v>40205</v>
      </c>
      <c r="E141" s="44" t="s">
        <v>45</v>
      </c>
      <c r="F141" s="44" t="s">
        <v>129</v>
      </c>
      <c r="G141" s="66">
        <v>1</v>
      </c>
      <c r="H141" s="66">
        <v>1</v>
      </c>
      <c r="I141" s="67">
        <v>294.5</v>
      </c>
      <c r="J141" s="68">
        <v>1</v>
      </c>
      <c r="K141" s="68">
        <v>0</v>
      </c>
      <c r="L141" s="68">
        <v>1</v>
      </c>
      <c r="M141" s="67">
        <v>49.3</v>
      </c>
      <c r="N141" s="67">
        <v>0</v>
      </c>
      <c r="O141" s="47">
        <v>49.3</v>
      </c>
      <c r="P141" s="65">
        <f>M141*34600</f>
        <v>1705780</v>
      </c>
      <c r="Q141" s="65">
        <v>582839.04</v>
      </c>
      <c r="R141" s="65">
        <v>989523.38</v>
      </c>
      <c r="S141" s="65">
        <v>133417.58</v>
      </c>
      <c r="T141" s="50">
        <v>0</v>
      </c>
      <c r="U141" s="79"/>
      <c r="V141" s="79"/>
    </row>
    <row r="142" spans="1:22" ht="15">
      <c r="A142" s="60">
        <v>44</v>
      </c>
      <c r="B142" s="61" t="s">
        <v>175</v>
      </c>
      <c r="C142" s="62">
        <v>3</v>
      </c>
      <c r="D142" s="63">
        <v>40205</v>
      </c>
      <c r="E142" s="44" t="s">
        <v>45</v>
      </c>
      <c r="F142" s="44" t="s">
        <v>129</v>
      </c>
      <c r="G142" s="66">
        <v>3</v>
      </c>
      <c r="H142" s="66">
        <v>3</v>
      </c>
      <c r="I142" s="67">
        <v>83</v>
      </c>
      <c r="J142" s="68">
        <v>2</v>
      </c>
      <c r="K142" s="68">
        <v>1</v>
      </c>
      <c r="L142" s="68">
        <v>1</v>
      </c>
      <c r="M142" s="67">
        <v>83</v>
      </c>
      <c r="N142" s="67">
        <v>41.4</v>
      </c>
      <c r="O142" s="47">
        <v>41.6</v>
      </c>
      <c r="P142" s="65">
        <f>M142*34600</f>
        <v>2871800</v>
      </c>
      <c r="Q142" s="65">
        <v>981250.31</v>
      </c>
      <c r="R142" s="65">
        <v>1665931.85</v>
      </c>
      <c r="S142" s="65">
        <v>224617.84</v>
      </c>
      <c r="T142" s="50">
        <v>0</v>
      </c>
      <c r="U142" s="79"/>
      <c r="V142" s="79"/>
    </row>
    <row r="143" spans="1:22" ht="15">
      <c r="A143" s="60">
        <v>45</v>
      </c>
      <c r="B143" s="61" t="s">
        <v>176</v>
      </c>
      <c r="C143" s="62">
        <v>2</v>
      </c>
      <c r="D143" s="63">
        <v>40205</v>
      </c>
      <c r="E143" s="44" t="s">
        <v>45</v>
      </c>
      <c r="F143" s="44" t="s">
        <v>129</v>
      </c>
      <c r="G143" s="66">
        <v>3</v>
      </c>
      <c r="H143" s="66">
        <v>3</v>
      </c>
      <c r="I143" s="67">
        <v>80.9</v>
      </c>
      <c r="J143" s="68">
        <v>2</v>
      </c>
      <c r="K143" s="68">
        <v>0</v>
      </c>
      <c r="L143" s="68">
        <v>2</v>
      </c>
      <c r="M143" s="67">
        <v>80.9</v>
      </c>
      <c r="N143" s="67">
        <v>0</v>
      </c>
      <c r="O143" s="47">
        <v>80.9</v>
      </c>
      <c r="P143" s="65">
        <f>M143*34600</f>
        <v>2799140</v>
      </c>
      <c r="Q143" s="65">
        <v>956423.5</v>
      </c>
      <c r="R143" s="65">
        <v>1623781.76</v>
      </c>
      <c r="S143" s="65">
        <v>218934.74</v>
      </c>
      <c r="T143" s="50">
        <v>0</v>
      </c>
      <c r="U143" s="79"/>
      <c r="V143" s="79"/>
    </row>
    <row r="144" spans="1:22" ht="15">
      <c r="A144" s="60">
        <v>46</v>
      </c>
      <c r="B144" s="61" t="s">
        <v>177</v>
      </c>
      <c r="C144" s="62">
        <v>5</v>
      </c>
      <c r="D144" s="63">
        <v>40205</v>
      </c>
      <c r="E144" s="44" t="s">
        <v>45</v>
      </c>
      <c r="F144" s="44" t="s">
        <v>129</v>
      </c>
      <c r="G144" s="66">
        <v>25</v>
      </c>
      <c r="H144" s="66">
        <v>25</v>
      </c>
      <c r="I144" s="67">
        <v>434.4</v>
      </c>
      <c r="J144" s="68">
        <v>9</v>
      </c>
      <c r="K144" s="68">
        <v>3</v>
      </c>
      <c r="L144" s="68">
        <v>6</v>
      </c>
      <c r="M144" s="67">
        <v>434.4</v>
      </c>
      <c r="N144" s="67">
        <v>153.6</v>
      </c>
      <c r="O144" s="47">
        <v>280.8</v>
      </c>
      <c r="P144" s="65">
        <f>M144*34600</f>
        <v>15030240</v>
      </c>
      <c r="Q144" s="65">
        <v>5135604.07</v>
      </c>
      <c r="R144" s="65">
        <v>8719045.71</v>
      </c>
      <c r="S144" s="65">
        <v>1175590.22</v>
      </c>
      <c r="T144" s="50">
        <v>0</v>
      </c>
      <c r="U144" s="79"/>
      <c r="V144" s="79"/>
    </row>
    <row r="145" spans="1:22" ht="15">
      <c r="A145" s="60">
        <v>47</v>
      </c>
      <c r="B145" s="61" t="s">
        <v>178</v>
      </c>
      <c r="C145" s="62">
        <v>13</v>
      </c>
      <c r="D145" s="63">
        <v>40240</v>
      </c>
      <c r="E145" s="44" t="s">
        <v>45</v>
      </c>
      <c r="F145" s="44" t="s">
        <v>129</v>
      </c>
      <c r="G145" s="66">
        <v>5</v>
      </c>
      <c r="H145" s="66">
        <v>5</v>
      </c>
      <c r="I145" s="67">
        <v>293.2</v>
      </c>
      <c r="J145" s="68">
        <v>3</v>
      </c>
      <c r="K145" s="68">
        <v>0</v>
      </c>
      <c r="L145" s="68">
        <v>3</v>
      </c>
      <c r="M145" s="67">
        <v>150.4</v>
      </c>
      <c r="N145" s="67">
        <v>0</v>
      </c>
      <c r="O145" s="47">
        <v>150.4</v>
      </c>
      <c r="P145" s="65">
        <f>M145*34600</f>
        <v>5203840</v>
      </c>
      <c r="Q145" s="65">
        <v>1778072.86</v>
      </c>
      <c r="R145" s="65">
        <v>3018748.79</v>
      </c>
      <c r="S145" s="65">
        <v>407018.35</v>
      </c>
      <c r="T145" s="50">
        <v>0</v>
      </c>
      <c r="U145" s="79"/>
      <c r="V145" s="79"/>
    </row>
    <row r="146" spans="1:22" ht="15">
      <c r="A146" s="60">
        <v>48</v>
      </c>
      <c r="B146" s="61" t="s">
        <v>179</v>
      </c>
      <c r="C146" s="62">
        <v>14</v>
      </c>
      <c r="D146" s="63">
        <v>40240</v>
      </c>
      <c r="E146" s="44" t="s">
        <v>45</v>
      </c>
      <c r="F146" s="44" t="s">
        <v>129</v>
      </c>
      <c r="G146" s="66">
        <v>2</v>
      </c>
      <c r="H146" s="66">
        <v>2</v>
      </c>
      <c r="I146" s="67">
        <v>167.1</v>
      </c>
      <c r="J146" s="68">
        <v>3</v>
      </c>
      <c r="K146" s="68">
        <v>1</v>
      </c>
      <c r="L146" s="68">
        <v>2</v>
      </c>
      <c r="M146" s="67">
        <v>127.4</v>
      </c>
      <c r="N146" s="67">
        <v>39.4</v>
      </c>
      <c r="O146" s="47">
        <v>88</v>
      </c>
      <c r="P146" s="65">
        <f>M146*34600</f>
        <v>4408040</v>
      </c>
      <c r="Q146" s="65">
        <v>1506160.12</v>
      </c>
      <c r="R146" s="65">
        <v>2557105.03</v>
      </c>
      <c r="S146" s="65">
        <v>344774.85</v>
      </c>
      <c r="T146" s="50">
        <v>0</v>
      </c>
      <c r="U146" s="79"/>
      <c r="V146" s="79"/>
    </row>
    <row r="147" spans="1:22" ht="15">
      <c r="A147" s="60">
        <v>49</v>
      </c>
      <c r="B147" s="61" t="s">
        <v>180</v>
      </c>
      <c r="C147" s="62">
        <v>16</v>
      </c>
      <c r="D147" s="63">
        <v>40240</v>
      </c>
      <c r="E147" s="44" t="s">
        <v>45</v>
      </c>
      <c r="F147" s="44" t="s">
        <v>129</v>
      </c>
      <c r="G147" s="66">
        <v>2</v>
      </c>
      <c r="H147" s="66">
        <v>2</v>
      </c>
      <c r="I147" s="67">
        <v>182.2</v>
      </c>
      <c r="J147" s="68">
        <v>4</v>
      </c>
      <c r="K147" s="68">
        <v>3</v>
      </c>
      <c r="L147" s="68">
        <v>1</v>
      </c>
      <c r="M147" s="67">
        <v>122.7</v>
      </c>
      <c r="N147" s="67">
        <v>92.1</v>
      </c>
      <c r="O147" s="47">
        <v>30.6</v>
      </c>
      <c r="P147" s="65">
        <f>M147*34600</f>
        <v>4245420</v>
      </c>
      <c r="Q147" s="65">
        <v>1450595.35</v>
      </c>
      <c r="R147" s="65">
        <v>2462769.12</v>
      </c>
      <c r="S147" s="65">
        <v>332055.53</v>
      </c>
      <c r="T147" s="50">
        <v>0</v>
      </c>
      <c r="U147" s="79"/>
      <c r="V147" s="79"/>
    </row>
    <row r="148" spans="1:22" ht="15">
      <c r="A148" s="60">
        <v>50</v>
      </c>
      <c r="B148" s="61" t="s">
        <v>181</v>
      </c>
      <c r="C148" s="62">
        <v>19</v>
      </c>
      <c r="D148" s="63">
        <v>40240</v>
      </c>
      <c r="E148" s="44" t="s">
        <v>45</v>
      </c>
      <c r="F148" s="44" t="s">
        <v>129</v>
      </c>
      <c r="G148" s="66">
        <v>7</v>
      </c>
      <c r="H148" s="66">
        <v>7</v>
      </c>
      <c r="I148" s="67">
        <v>182.5</v>
      </c>
      <c r="J148" s="68">
        <v>5</v>
      </c>
      <c r="K148" s="68">
        <v>3</v>
      </c>
      <c r="L148" s="68">
        <v>2</v>
      </c>
      <c r="M148" s="67">
        <v>182.5</v>
      </c>
      <c r="N148" s="67">
        <v>106.5</v>
      </c>
      <c r="O148" s="47">
        <v>76</v>
      </c>
      <c r="P148" s="65">
        <f>M148*34600</f>
        <v>6314500</v>
      </c>
      <c r="Q148" s="65">
        <v>2157568.47</v>
      </c>
      <c r="R148" s="65">
        <v>3663042.91</v>
      </c>
      <c r="S148" s="65">
        <v>493888.62</v>
      </c>
      <c r="T148" s="50">
        <v>0</v>
      </c>
      <c r="U148" s="79"/>
      <c r="V148" s="79"/>
    </row>
    <row r="149" spans="1:22" ht="15">
      <c r="A149" s="60">
        <v>51</v>
      </c>
      <c r="B149" s="61" t="s">
        <v>182</v>
      </c>
      <c r="C149" s="62">
        <v>31</v>
      </c>
      <c r="D149" s="63">
        <v>40310</v>
      </c>
      <c r="E149" s="44" t="s">
        <v>45</v>
      </c>
      <c r="F149" s="44" t="s">
        <v>129</v>
      </c>
      <c r="G149" s="66">
        <v>3</v>
      </c>
      <c r="H149" s="66">
        <v>3</v>
      </c>
      <c r="I149" s="67">
        <v>132.8</v>
      </c>
      <c r="J149" s="68">
        <v>2</v>
      </c>
      <c r="K149" s="68">
        <v>1</v>
      </c>
      <c r="L149" s="68">
        <v>1</v>
      </c>
      <c r="M149" s="67">
        <v>132.8</v>
      </c>
      <c r="N149" s="67">
        <v>75.7</v>
      </c>
      <c r="O149" s="47">
        <v>57.1</v>
      </c>
      <c r="P149" s="65">
        <f>M149*34600</f>
        <v>4594880</v>
      </c>
      <c r="Q149" s="65">
        <v>1570000.51</v>
      </c>
      <c r="R149" s="65">
        <v>2665490.95</v>
      </c>
      <c r="S149" s="65">
        <v>359388.54</v>
      </c>
      <c r="T149" s="50">
        <v>0</v>
      </c>
      <c r="U149" s="79"/>
      <c r="V149" s="79"/>
    </row>
    <row r="150" spans="1:22" ht="15">
      <c r="A150" s="60">
        <v>52</v>
      </c>
      <c r="B150" s="61" t="s">
        <v>183</v>
      </c>
      <c r="C150" s="62">
        <v>124</v>
      </c>
      <c r="D150" s="63">
        <v>40507</v>
      </c>
      <c r="E150" s="44" t="s">
        <v>45</v>
      </c>
      <c r="F150" s="44" t="s">
        <v>129</v>
      </c>
      <c r="G150" s="50">
        <v>21</v>
      </c>
      <c r="H150" s="50">
        <v>21</v>
      </c>
      <c r="I150" s="64">
        <v>353.9</v>
      </c>
      <c r="J150" s="62">
        <v>14</v>
      </c>
      <c r="K150" s="62">
        <v>1</v>
      </c>
      <c r="L150" s="62">
        <v>13</v>
      </c>
      <c r="M150" s="64">
        <v>309.5</v>
      </c>
      <c r="N150" s="50">
        <v>15.7</v>
      </c>
      <c r="O150" s="62">
        <v>293.8</v>
      </c>
      <c r="P150" s="65">
        <f>M150*34600</f>
        <v>10708700</v>
      </c>
      <c r="Q150" s="65">
        <v>3658999.67</v>
      </c>
      <c r="R150" s="65">
        <v>6212119.36</v>
      </c>
      <c r="S150" s="65">
        <v>837580.97</v>
      </c>
      <c r="T150" s="50">
        <v>0</v>
      </c>
      <c r="U150" s="79"/>
      <c r="V150" s="79"/>
    </row>
    <row r="151" spans="1:22" s="33" customFormat="1" ht="19.5" customHeight="1">
      <c r="A151" s="54" t="s">
        <v>184</v>
      </c>
      <c r="B151" s="54"/>
      <c r="C151" s="78" t="s">
        <v>53</v>
      </c>
      <c r="D151" s="78" t="s">
        <v>53</v>
      </c>
      <c r="E151" s="78" t="s">
        <v>53</v>
      </c>
      <c r="F151" s="78" t="s">
        <v>53</v>
      </c>
      <c r="G151" s="78">
        <f>SUM(G152:G153)</f>
        <v>16</v>
      </c>
      <c r="H151" s="78">
        <f>SUM(H152:H153)</f>
        <v>16</v>
      </c>
      <c r="I151" s="38">
        <f>SUM(I152:I153)</f>
        <v>452.4</v>
      </c>
      <c r="J151" s="78">
        <f>SUM(J152:J153)</f>
        <v>5</v>
      </c>
      <c r="K151" s="78">
        <f>SUM(K152:K153)</f>
        <v>0</v>
      </c>
      <c r="L151" s="78">
        <f>SUM(L152:L153)</f>
        <v>5</v>
      </c>
      <c r="M151" s="38">
        <f>SUM(M152:M153)</f>
        <v>241</v>
      </c>
      <c r="N151" s="38">
        <f>SUM(N152:N153)</f>
        <v>0</v>
      </c>
      <c r="O151" s="38">
        <f>SUM(O152:O153)</f>
        <v>241</v>
      </c>
      <c r="P151" s="41">
        <f>SUM(P152:P153)</f>
        <v>8338600</v>
      </c>
      <c r="Q151" s="41">
        <f>SUM(Q152:Q153)</f>
        <v>2849172.6100000003</v>
      </c>
      <c r="R151" s="41">
        <f>SUM(R152:R153)</f>
        <v>4837223.8</v>
      </c>
      <c r="S151" s="41">
        <f>SUM(S152:S153)</f>
        <v>652203.5900000001</v>
      </c>
      <c r="T151" s="38">
        <f>T152+T153</f>
        <v>0</v>
      </c>
      <c r="U151" s="80"/>
      <c r="V151" s="80"/>
    </row>
    <row r="152" spans="1:22" ht="24" customHeight="1">
      <c r="A152" s="60">
        <v>53</v>
      </c>
      <c r="B152" s="81" t="s">
        <v>185</v>
      </c>
      <c r="C152" s="62" t="s">
        <v>51</v>
      </c>
      <c r="D152" s="45">
        <v>40120</v>
      </c>
      <c r="E152" s="44" t="s">
        <v>45</v>
      </c>
      <c r="F152" s="44" t="s">
        <v>129</v>
      </c>
      <c r="G152" s="82">
        <v>3</v>
      </c>
      <c r="H152" s="82">
        <v>3</v>
      </c>
      <c r="I152" s="73">
        <v>241</v>
      </c>
      <c r="J152" s="82">
        <v>1</v>
      </c>
      <c r="K152" s="62">
        <v>0</v>
      </c>
      <c r="L152" s="62">
        <v>1</v>
      </c>
      <c r="M152" s="47">
        <v>29.6</v>
      </c>
      <c r="N152" s="47">
        <v>0</v>
      </c>
      <c r="O152" s="47">
        <v>29.6</v>
      </c>
      <c r="P152" s="49">
        <f>M152*34600</f>
        <v>1024160</v>
      </c>
      <c r="Q152" s="49">
        <v>349939.87</v>
      </c>
      <c r="R152" s="49">
        <v>594115.46</v>
      </c>
      <c r="S152" s="49">
        <v>80104.67</v>
      </c>
      <c r="T152" s="50">
        <v>0</v>
      </c>
      <c r="U152" s="79"/>
      <c r="V152" s="79"/>
    </row>
    <row r="153" spans="1:22" ht="15.75" customHeight="1">
      <c r="A153" s="60">
        <v>54</v>
      </c>
      <c r="B153" s="81" t="s">
        <v>186</v>
      </c>
      <c r="C153" s="62" t="s">
        <v>51</v>
      </c>
      <c r="D153" s="45">
        <v>40120</v>
      </c>
      <c r="E153" s="44" t="s">
        <v>45</v>
      </c>
      <c r="F153" s="44" t="s">
        <v>129</v>
      </c>
      <c r="G153" s="82">
        <v>13</v>
      </c>
      <c r="H153" s="82">
        <v>13</v>
      </c>
      <c r="I153" s="73">
        <v>211.4</v>
      </c>
      <c r="J153" s="82">
        <v>4</v>
      </c>
      <c r="K153" s="82">
        <v>0</v>
      </c>
      <c r="L153" s="62">
        <v>4</v>
      </c>
      <c r="M153" s="47">
        <v>211.4</v>
      </c>
      <c r="N153" s="47">
        <v>0</v>
      </c>
      <c r="O153" s="47">
        <v>211.4</v>
      </c>
      <c r="P153" s="49">
        <f>M153*34600</f>
        <v>7314440</v>
      </c>
      <c r="Q153" s="49">
        <v>2499232.74</v>
      </c>
      <c r="R153" s="49">
        <v>4243108.34</v>
      </c>
      <c r="S153" s="49">
        <v>572098.92</v>
      </c>
      <c r="T153" s="50">
        <v>0</v>
      </c>
      <c r="U153" s="79"/>
      <c r="V153" s="79"/>
    </row>
    <row r="154" spans="1:22" s="33" customFormat="1" ht="22.5" customHeight="1">
      <c r="A154" s="76" t="s">
        <v>187</v>
      </c>
      <c r="B154" s="76"/>
      <c r="C154" s="34" t="s">
        <v>40</v>
      </c>
      <c r="D154" s="35" t="s">
        <v>40</v>
      </c>
      <c r="E154" s="36" t="s">
        <v>40</v>
      </c>
      <c r="F154" s="36" t="s">
        <v>40</v>
      </c>
      <c r="G154" s="37">
        <f>G155+G157+G181</f>
        <v>274</v>
      </c>
      <c r="H154" s="37">
        <f>H155+H157+H181</f>
        <v>274</v>
      </c>
      <c r="I154" s="38">
        <f>I155+I157+I181</f>
        <v>6854.95</v>
      </c>
      <c r="J154" s="37">
        <f>J155+J157+J181</f>
        <v>115</v>
      </c>
      <c r="K154" s="37">
        <f>K155+K157+K181</f>
        <v>60</v>
      </c>
      <c r="L154" s="37">
        <f>L155+L157+L181</f>
        <v>55</v>
      </c>
      <c r="M154" s="38">
        <f>M155+M157+M181</f>
        <v>5657.010000000001</v>
      </c>
      <c r="N154" s="38">
        <f>N155+N157+N181</f>
        <v>2957.8099999999995</v>
      </c>
      <c r="O154" s="38">
        <f>O155+O157+O181</f>
        <v>2699.2000000000003</v>
      </c>
      <c r="P154" s="41">
        <f>P155+P157+P181</f>
        <v>195732546</v>
      </c>
      <c r="Q154" s="41">
        <f>Q155+Q157+Q181</f>
        <v>66433994.89000001</v>
      </c>
      <c r="R154" s="41">
        <f>R155+R157+R181</f>
        <v>113989330.02220003</v>
      </c>
      <c r="S154" s="41">
        <f>S155+S157+S181</f>
        <v>15309221.0878</v>
      </c>
      <c r="T154" s="38">
        <f>T155+T156</f>
        <v>0</v>
      </c>
      <c r="U154" s="80"/>
      <c r="V154" s="80"/>
    </row>
    <row r="155" spans="1:22" s="33" customFormat="1" ht="15" customHeight="1">
      <c r="A155" s="54" t="s">
        <v>126</v>
      </c>
      <c r="B155" s="54"/>
      <c r="C155" s="36" t="s">
        <v>40</v>
      </c>
      <c r="D155" s="35" t="s">
        <v>40</v>
      </c>
      <c r="E155" s="36" t="s">
        <v>40</v>
      </c>
      <c r="F155" s="36" t="s">
        <v>40</v>
      </c>
      <c r="G155" s="37">
        <f>SUM(G156:G156)</f>
        <v>23</v>
      </c>
      <c r="H155" s="37">
        <f>SUM(H156:H156)</f>
        <v>23</v>
      </c>
      <c r="I155" s="38">
        <f>I156</f>
        <v>620</v>
      </c>
      <c r="J155" s="37">
        <f>J156</f>
        <v>9</v>
      </c>
      <c r="K155" s="37">
        <f>K156</f>
        <v>0</v>
      </c>
      <c r="L155" s="37">
        <f>L156</f>
        <v>9</v>
      </c>
      <c r="M155" s="38">
        <f>M156</f>
        <v>620</v>
      </c>
      <c r="N155" s="38">
        <f>N156</f>
        <v>0</v>
      </c>
      <c r="O155" s="38">
        <f>O156</f>
        <v>620</v>
      </c>
      <c r="P155" s="41">
        <f>P156</f>
        <v>21452000</v>
      </c>
      <c r="Q155" s="83">
        <v>7281068.41</v>
      </c>
      <c r="R155" s="41">
        <v>12493063.41</v>
      </c>
      <c r="S155" s="41">
        <v>1677868.18</v>
      </c>
      <c r="T155" s="38">
        <f>T156+T157</f>
        <v>0</v>
      </c>
      <c r="U155" s="80"/>
      <c r="V155" s="80"/>
    </row>
    <row r="156" spans="1:22" ht="15">
      <c r="A156" s="42" t="s">
        <v>127</v>
      </c>
      <c r="B156" s="43" t="s">
        <v>188</v>
      </c>
      <c r="C156" s="44" t="s">
        <v>130</v>
      </c>
      <c r="D156" s="45">
        <v>39972</v>
      </c>
      <c r="E156" s="44" t="s">
        <v>129</v>
      </c>
      <c r="F156" s="44" t="s">
        <v>189</v>
      </c>
      <c r="G156" s="46">
        <v>23</v>
      </c>
      <c r="H156" s="46">
        <v>23</v>
      </c>
      <c r="I156" s="47">
        <v>620</v>
      </c>
      <c r="J156" s="46">
        <f>K156+L156</f>
        <v>9</v>
      </c>
      <c r="K156" s="46">
        <v>0</v>
      </c>
      <c r="L156" s="46">
        <v>9</v>
      </c>
      <c r="M156" s="47">
        <v>620</v>
      </c>
      <c r="N156" s="47">
        <v>0</v>
      </c>
      <c r="O156" s="48">
        <v>620</v>
      </c>
      <c r="P156" s="49">
        <v>21452000</v>
      </c>
      <c r="Q156" s="84">
        <v>7281068.41</v>
      </c>
      <c r="R156" s="49">
        <v>12493063.41</v>
      </c>
      <c r="S156" s="49">
        <v>1677868.18</v>
      </c>
      <c r="T156" s="68"/>
      <c r="U156" s="79"/>
      <c r="V156" s="79"/>
    </row>
    <row r="157" spans="1:22" s="33" customFormat="1" ht="15.75" customHeight="1">
      <c r="A157" s="54" t="s">
        <v>133</v>
      </c>
      <c r="B157" s="54"/>
      <c r="C157" s="36" t="s">
        <v>40</v>
      </c>
      <c r="D157" s="35" t="s">
        <v>40</v>
      </c>
      <c r="E157" s="36" t="s">
        <v>40</v>
      </c>
      <c r="F157" s="36" t="s">
        <v>40</v>
      </c>
      <c r="G157" s="57">
        <f>SUM(G158:G180)</f>
        <v>243</v>
      </c>
      <c r="H157" s="57">
        <f>SUM(H158:H180)</f>
        <v>243</v>
      </c>
      <c r="I157" s="58">
        <f>SUM(I158:I180)</f>
        <v>6024.75</v>
      </c>
      <c r="J157" s="57">
        <f>SUM(J158:J180)</f>
        <v>102</v>
      </c>
      <c r="K157" s="57">
        <f>SUM(K158:K180)</f>
        <v>57</v>
      </c>
      <c r="L157" s="57">
        <f>SUM(L158:L180)</f>
        <v>45</v>
      </c>
      <c r="M157" s="58">
        <f>SUM(M158:M180)</f>
        <v>4826.810000000001</v>
      </c>
      <c r="N157" s="58">
        <f>SUM(N158:N180)</f>
        <v>2793.2099999999996</v>
      </c>
      <c r="O157" s="58">
        <f>SUM(O158:O180)</f>
        <v>2033.6000000000004</v>
      </c>
      <c r="P157" s="59">
        <f>SUM(P158:P180)</f>
        <v>167007626</v>
      </c>
      <c r="Q157" s="59">
        <f>SUM(Q158:Q180)</f>
        <v>56684409.410000004</v>
      </c>
      <c r="R157" s="59">
        <f>SUM(R158:R180)</f>
        <v>97260715.12000003</v>
      </c>
      <c r="S157" s="59">
        <f>SUM(S158:S180)</f>
        <v>13062501.47</v>
      </c>
      <c r="T157" s="38">
        <f>T158+T159</f>
        <v>0</v>
      </c>
      <c r="U157" s="80"/>
      <c r="V157" s="80"/>
    </row>
    <row r="158" spans="1:22" ht="15">
      <c r="A158" s="42">
        <v>2</v>
      </c>
      <c r="B158" s="61" t="s">
        <v>190</v>
      </c>
      <c r="C158" s="62">
        <v>24</v>
      </c>
      <c r="D158" s="63">
        <v>40277</v>
      </c>
      <c r="E158" s="44" t="s">
        <v>129</v>
      </c>
      <c r="F158" s="44" t="s">
        <v>189</v>
      </c>
      <c r="G158" s="66">
        <v>36</v>
      </c>
      <c r="H158" s="66">
        <v>36</v>
      </c>
      <c r="I158" s="67">
        <v>641.9</v>
      </c>
      <c r="J158" s="68">
        <v>11</v>
      </c>
      <c r="K158" s="68">
        <v>4</v>
      </c>
      <c r="L158" s="68">
        <v>7</v>
      </c>
      <c r="M158" s="67">
        <v>592.3</v>
      </c>
      <c r="N158" s="67">
        <v>207.2</v>
      </c>
      <c r="O158" s="47">
        <v>385.1</v>
      </c>
      <c r="P158" s="65">
        <f>M158*34600</f>
        <v>20493580</v>
      </c>
      <c r="Q158" s="65">
        <v>6955769.07</v>
      </c>
      <c r="R158" s="65">
        <v>11934905.57</v>
      </c>
      <c r="S158" s="65">
        <v>1602905.36</v>
      </c>
      <c r="T158" s="50">
        <v>0</v>
      </c>
      <c r="U158" s="79"/>
      <c r="V158" s="79"/>
    </row>
    <row r="159" spans="1:22" ht="15">
      <c r="A159" s="42">
        <v>3</v>
      </c>
      <c r="B159" s="61" t="s">
        <v>191</v>
      </c>
      <c r="C159" s="62">
        <v>27</v>
      </c>
      <c r="D159" s="63">
        <v>40310</v>
      </c>
      <c r="E159" s="44" t="s">
        <v>129</v>
      </c>
      <c r="F159" s="44" t="s">
        <v>189</v>
      </c>
      <c r="G159" s="66">
        <v>1</v>
      </c>
      <c r="H159" s="66">
        <v>1</v>
      </c>
      <c r="I159" s="67">
        <v>94</v>
      </c>
      <c r="J159" s="68">
        <v>1</v>
      </c>
      <c r="K159" s="68">
        <v>0</v>
      </c>
      <c r="L159" s="68">
        <v>1</v>
      </c>
      <c r="M159" s="67">
        <v>48.9</v>
      </c>
      <c r="N159" s="67">
        <v>0</v>
      </c>
      <c r="O159" s="47">
        <v>48.9</v>
      </c>
      <c r="P159" s="65">
        <f>M159*34600</f>
        <v>1691940</v>
      </c>
      <c r="Q159" s="65">
        <v>574264.9</v>
      </c>
      <c r="R159" s="65">
        <v>985340.01</v>
      </c>
      <c r="S159" s="65">
        <v>132335.09</v>
      </c>
      <c r="T159" s="50">
        <v>0</v>
      </c>
      <c r="U159" s="79"/>
      <c r="V159" s="79"/>
    </row>
    <row r="160" spans="1:22" ht="15">
      <c r="A160" s="42">
        <v>4</v>
      </c>
      <c r="B160" s="61" t="s">
        <v>192</v>
      </c>
      <c r="C160" s="62">
        <v>29</v>
      </c>
      <c r="D160" s="63">
        <v>40310</v>
      </c>
      <c r="E160" s="44" t="s">
        <v>129</v>
      </c>
      <c r="F160" s="44" t="s">
        <v>189</v>
      </c>
      <c r="G160" s="66">
        <v>3</v>
      </c>
      <c r="H160" s="66">
        <v>3</v>
      </c>
      <c r="I160" s="67">
        <v>82.8</v>
      </c>
      <c r="J160" s="68">
        <v>1</v>
      </c>
      <c r="K160" s="68">
        <v>0</v>
      </c>
      <c r="L160" s="68">
        <v>1</v>
      </c>
      <c r="M160" s="67">
        <v>42.1</v>
      </c>
      <c r="N160" s="67">
        <v>0</v>
      </c>
      <c r="O160" s="47">
        <v>42.1</v>
      </c>
      <c r="P160" s="65">
        <f>M160*34600</f>
        <v>1456660</v>
      </c>
      <c r="Q160" s="65">
        <v>494408.03</v>
      </c>
      <c r="R160" s="65">
        <v>848319.31</v>
      </c>
      <c r="S160" s="65">
        <v>113932.66</v>
      </c>
      <c r="T160" s="50">
        <v>0</v>
      </c>
      <c r="U160" s="79"/>
      <c r="V160" s="79"/>
    </row>
    <row r="161" spans="1:22" ht="15">
      <c r="A161" s="42">
        <v>5</v>
      </c>
      <c r="B161" s="61" t="s">
        <v>193</v>
      </c>
      <c r="C161" s="50">
        <v>49</v>
      </c>
      <c r="D161" s="63">
        <v>40324</v>
      </c>
      <c r="E161" s="44" t="s">
        <v>129</v>
      </c>
      <c r="F161" s="44" t="s">
        <v>189</v>
      </c>
      <c r="G161" s="66">
        <v>23</v>
      </c>
      <c r="H161" s="66">
        <v>23</v>
      </c>
      <c r="I161" s="67">
        <v>464</v>
      </c>
      <c r="J161" s="66">
        <v>7</v>
      </c>
      <c r="K161" s="66">
        <v>6</v>
      </c>
      <c r="L161" s="66">
        <v>1</v>
      </c>
      <c r="M161" s="67">
        <v>412.3</v>
      </c>
      <c r="N161" s="67">
        <v>360.9</v>
      </c>
      <c r="O161" s="67">
        <v>51.4</v>
      </c>
      <c r="P161" s="65">
        <f>M161*34600</f>
        <v>14265580</v>
      </c>
      <c r="Q161" s="65">
        <v>4841910.5</v>
      </c>
      <c r="R161" s="65">
        <v>8307887.16</v>
      </c>
      <c r="S161" s="65">
        <v>1115782.34</v>
      </c>
      <c r="T161" s="50">
        <v>0</v>
      </c>
      <c r="U161" s="79"/>
      <c r="V161" s="79"/>
    </row>
    <row r="162" spans="1:22" ht="15">
      <c r="A162" s="42">
        <v>6</v>
      </c>
      <c r="B162" s="61" t="s">
        <v>194</v>
      </c>
      <c r="C162" s="62">
        <v>55</v>
      </c>
      <c r="D162" s="63">
        <v>40331</v>
      </c>
      <c r="E162" s="44" t="s">
        <v>129</v>
      </c>
      <c r="F162" s="44" t="s">
        <v>189</v>
      </c>
      <c r="G162" s="66">
        <v>2</v>
      </c>
      <c r="H162" s="66">
        <v>2</v>
      </c>
      <c r="I162" s="67">
        <v>80.3</v>
      </c>
      <c r="J162" s="68">
        <v>2</v>
      </c>
      <c r="K162" s="68">
        <v>1</v>
      </c>
      <c r="L162" s="68">
        <v>1</v>
      </c>
      <c r="M162" s="67">
        <v>60.5</v>
      </c>
      <c r="N162" s="67">
        <v>19.9</v>
      </c>
      <c r="O162" s="47">
        <v>40.6</v>
      </c>
      <c r="P162" s="65">
        <f>M162*34600</f>
        <v>2093300</v>
      </c>
      <c r="Q162" s="65">
        <v>710491.34</v>
      </c>
      <c r="R162" s="65">
        <v>1219081.2</v>
      </c>
      <c r="S162" s="65">
        <v>163727.46</v>
      </c>
      <c r="T162" s="50">
        <v>0</v>
      </c>
      <c r="U162" s="79"/>
      <c r="V162" s="79"/>
    </row>
    <row r="163" spans="1:22" ht="15">
      <c r="A163" s="60">
        <v>7</v>
      </c>
      <c r="B163" s="61" t="s">
        <v>195</v>
      </c>
      <c r="C163" s="62">
        <v>53</v>
      </c>
      <c r="D163" s="63">
        <v>40331</v>
      </c>
      <c r="E163" s="44" t="s">
        <v>129</v>
      </c>
      <c r="F163" s="44" t="s">
        <v>189</v>
      </c>
      <c r="G163" s="66">
        <v>5</v>
      </c>
      <c r="H163" s="66">
        <v>5</v>
      </c>
      <c r="I163" s="67">
        <v>83.6</v>
      </c>
      <c r="J163" s="68">
        <v>2</v>
      </c>
      <c r="K163" s="68">
        <v>0</v>
      </c>
      <c r="L163" s="68">
        <v>2</v>
      </c>
      <c r="M163" s="67">
        <v>83.6</v>
      </c>
      <c r="N163" s="67">
        <v>0</v>
      </c>
      <c r="O163" s="47">
        <v>83.6</v>
      </c>
      <c r="P163" s="65">
        <f>M163*34600</f>
        <v>2892560</v>
      </c>
      <c r="Q163" s="65">
        <v>981769.87</v>
      </c>
      <c r="R163" s="65">
        <v>1684548.55</v>
      </c>
      <c r="S163" s="65">
        <v>226241.58</v>
      </c>
      <c r="T163" s="50">
        <v>0</v>
      </c>
      <c r="U163" s="79"/>
      <c r="V163" s="79"/>
    </row>
    <row r="164" spans="1:22" ht="15">
      <c r="A164" s="60">
        <v>8</v>
      </c>
      <c r="B164" s="61" t="s">
        <v>196</v>
      </c>
      <c r="C164" s="62">
        <v>54</v>
      </c>
      <c r="D164" s="63">
        <v>40331</v>
      </c>
      <c r="E164" s="44" t="s">
        <v>129</v>
      </c>
      <c r="F164" s="44" t="s">
        <v>189</v>
      </c>
      <c r="G164" s="66">
        <v>15</v>
      </c>
      <c r="H164" s="66">
        <v>15</v>
      </c>
      <c r="I164" s="67">
        <v>331.9</v>
      </c>
      <c r="J164" s="68">
        <v>7</v>
      </c>
      <c r="K164" s="68">
        <v>6</v>
      </c>
      <c r="L164" s="68">
        <v>1</v>
      </c>
      <c r="M164" s="67">
        <v>293.48</v>
      </c>
      <c r="N164" s="67">
        <v>243.08</v>
      </c>
      <c r="O164" s="47">
        <v>50.4</v>
      </c>
      <c r="P164" s="65">
        <f>M164*34600</f>
        <v>10154408</v>
      </c>
      <c r="Q164" s="65">
        <v>3446528.97</v>
      </c>
      <c r="R164" s="65">
        <v>5913652.01</v>
      </c>
      <c r="S164" s="65">
        <v>794227.02</v>
      </c>
      <c r="T164" s="50">
        <v>0</v>
      </c>
      <c r="U164" s="79"/>
      <c r="V164" s="79"/>
    </row>
    <row r="165" spans="1:22" ht="15">
      <c r="A165" s="60">
        <v>9</v>
      </c>
      <c r="B165" s="61" t="s">
        <v>197</v>
      </c>
      <c r="C165" s="62">
        <v>71</v>
      </c>
      <c r="D165" s="63">
        <v>40389</v>
      </c>
      <c r="E165" s="44" t="s">
        <v>129</v>
      </c>
      <c r="F165" s="44" t="s">
        <v>189</v>
      </c>
      <c r="G165" s="66">
        <v>1</v>
      </c>
      <c r="H165" s="66">
        <v>1</v>
      </c>
      <c r="I165" s="67">
        <v>200.9</v>
      </c>
      <c r="J165" s="68">
        <v>1</v>
      </c>
      <c r="K165" s="68">
        <v>1</v>
      </c>
      <c r="L165" s="68">
        <v>0</v>
      </c>
      <c r="M165" s="67">
        <v>57.3</v>
      </c>
      <c r="N165" s="67">
        <v>57.3</v>
      </c>
      <c r="O165" s="47">
        <v>0</v>
      </c>
      <c r="P165" s="65">
        <f>M165*34600</f>
        <v>1982580</v>
      </c>
      <c r="Q165" s="65">
        <v>672911.65</v>
      </c>
      <c r="R165" s="65">
        <v>1154600.86</v>
      </c>
      <c r="S165" s="65">
        <v>155067.49</v>
      </c>
      <c r="T165" s="50">
        <v>0</v>
      </c>
      <c r="U165" s="79"/>
      <c r="V165" s="79"/>
    </row>
    <row r="166" spans="1:22" ht="15">
      <c r="A166" s="60">
        <v>10</v>
      </c>
      <c r="B166" s="61" t="s">
        <v>198</v>
      </c>
      <c r="C166" s="62">
        <v>59</v>
      </c>
      <c r="D166" s="63">
        <v>40389</v>
      </c>
      <c r="E166" s="44" t="s">
        <v>129</v>
      </c>
      <c r="F166" s="44" t="s">
        <v>189</v>
      </c>
      <c r="G166" s="66">
        <v>26</v>
      </c>
      <c r="H166" s="66">
        <v>26</v>
      </c>
      <c r="I166" s="67">
        <v>726.5</v>
      </c>
      <c r="J166" s="68">
        <v>13</v>
      </c>
      <c r="K166" s="68">
        <v>5</v>
      </c>
      <c r="L166" s="68">
        <v>8</v>
      </c>
      <c r="M166" s="67">
        <v>630</v>
      </c>
      <c r="N166" s="67">
        <v>283.3</v>
      </c>
      <c r="O166" s="47">
        <v>346.7</v>
      </c>
      <c r="P166" s="65">
        <f>M166*34600</f>
        <v>21798000</v>
      </c>
      <c r="Q166" s="65">
        <v>7398505</v>
      </c>
      <c r="R166" s="65">
        <v>12694564.43</v>
      </c>
      <c r="S166" s="65">
        <v>1704930.57</v>
      </c>
      <c r="T166" s="50">
        <v>0</v>
      </c>
      <c r="U166" s="79"/>
      <c r="V166" s="79"/>
    </row>
    <row r="167" spans="1:22" ht="15">
      <c r="A167" s="60">
        <v>11</v>
      </c>
      <c r="B167" s="61" t="s">
        <v>199</v>
      </c>
      <c r="C167" s="62">
        <v>57</v>
      </c>
      <c r="D167" s="63">
        <v>40389</v>
      </c>
      <c r="E167" s="44" t="s">
        <v>129</v>
      </c>
      <c r="F167" s="44" t="s">
        <v>189</v>
      </c>
      <c r="G167" s="66">
        <v>1</v>
      </c>
      <c r="H167" s="66">
        <v>1</v>
      </c>
      <c r="I167" s="67">
        <v>82.4</v>
      </c>
      <c r="J167" s="68">
        <v>1</v>
      </c>
      <c r="K167" s="68">
        <v>0</v>
      </c>
      <c r="L167" s="68">
        <v>1</v>
      </c>
      <c r="M167" s="67">
        <v>41.5</v>
      </c>
      <c r="N167" s="67">
        <v>0</v>
      </c>
      <c r="O167" s="47">
        <v>41.5</v>
      </c>
      <c r="P167" s="65">
        <f>M167*34600</f>
        <v>1435900</v>
      </c>
      <c r="Q167" s="65">
        <v>487361.84</v>
      </c>
      <c r="R167" s="65">
        <v>836229.24</v>
      </c>
      <c r="S167" s="65">
        <v>112308.92</v>
      </c>
      <c r="T167" s="50">
        <v>0</v>
      </c>
      <c r="U167" s="79"/>
      <c r="V167" s="79"/>
    </row>
    <row r="168" spans="1:22" ht="15">
      <c r="A168" s="60">
        <v>12</v>
      </c>
      <c r="B168" s="61" t="s">
        <v>200</v>
      </c>
      <c r="C168" s="62">
        <v>67</v>
      </c>
      <c r="D168" s="63">
        <v>40389</v>
      </c>
      <c r="E168" s="44" t="s">
        <v>129</v>
      </c>
      <c r="F168" s="44" t="s">
        <v>189</v>
      </c>
      <c r="G168" s="66">
        <v>5</v>
      </c>
      <c r="H168" s="66">
        <v>5</v>
      </c>
      <c r="I168" s="67">
        <v>204.3</v>
      </c>
      <c r="J168" s="68">
        <v>3</v>
      </c>
      <c r="K168" s="68">
        <v>1</v>
      </c>
      <c r="L168" s="68">
        <v>2</v>
      </c>
      <c r="M168" s="67">
        <v>147.4</v>
      </c>
      <c r="N168" s="67">
        <v>59</v>
      </c>
      <c r="O168" s="47">
        <v>88.4</v>
      </c>
      <c r="P168" s="65">
        <f>M168*34600</f>
        <v>5100040</v>
      </c>
      <c r="Q168" s="65">
        <v>1731015.3</v>
      </c>
      <c r="R168" s="65">
        <v>2970125.07</v>
      </c>
      <c r="S168" s="65">
        <v>398899.63</v>
      </c>
      <c r="T168" s="50">
        <v>0</v>
      </c>
      <c r="U168" s="79"/>
      <c r="V168" s="79"/>
    </row>
    <row r="169" spans="1:22" ht="15">
      <c r="A169" s="60">
        <v>13</v>
      </c>
      <c r="B169" s="61" t="s">
        <v>201</v>
      </c>
      <c r="C169" s="62">
        <v>66</v>
      </c>
      <c r="D169" s="63">
        <v>40389</v>
      </c>
      <c r="E169" s="44" t="s">
        <v>129</v>
      </c>
      <c r="F169" s="44" t="s">
        <v>189</v>
      </c>
      <c r="G169" s="66">
        <v>6</v>
      </c>
      <c r="H169" s="66">
        <v>6</v>
      </c>
      <c r="I169" s="67">
        <v>84.4</v>
      </c>
      <c r="J169" s="68">
        <v>2</v>
      </c>
      <c r="K169" s="68">
        <v>1</v>
      </c>
      <c r="L169" s="68">
        <v>1</v>
      </c>
      <c r="M169" s="67">
        <v>84.4</v>
      </c>
      <c r="N169" s="67">
        <v>42.7</v>
      </c>
      <c r="O169" s="47">
        <v>41.7</v>
      </c>
      <c r="P169" s="65">
        <f>M169*34600</f>
        <v>2920240</v>
      </c>
      <c r="Q169" s="65">
        <v>991164.8</v>
      </c>
      <c r="R169" s="65">
        <v>1700668.63</v>
      </c>
      <c r="S169" s="65">
        <v>228406.57</v>
      </c>
      <c r="T169" s="50">
        <v>0</v>
      </c>
      <c r="U169" s="79"/>
      <c r="V169" s="79"/>
    </row>
    <row r="170" spans="1:22" ht="15">
      <c r="A170" s="60">
        <v>14</v>
      </c>
      <c r="B170" s="61" t="s">
        <v>202</v>
      </c>
      <c r="C170" s="62">
        <v>83</v>
      </c>
      <c r="D170" s="63">
        <v>40408</v>
      </c>
      <c r="E170" s="44" t="s">
        <v>129</v>
      </c>
      <c r="F170" s="44" t="s">
        <v>189</v>
      </c>
      <c r="G170" s="66">
        <v>14</v>
      </c>
      <c r="H170" s="66">
        <v>14</v>
      </c>
      <c r="I170" s="67">
        <v>335.13</v>
      </c>
      <c r="J170" s="68">
        <v>8</v>
      </c>
      <c r="K170" s="68">
        <v>6</v>
      </c>
      <c r="L170" s="68">
        <v>2</v>
      </c>
      <c r="M170" s="67">
        <v>335.13</v>
      </c>
      <c r="N170" s="67">
        <v>234.63</v>
      </c>
      <c r="O170" s="47">
        <v>100.5</v>
      </c>
      <c r="P170" s="65">
        <f>M170*34600</f>
        <v>11595498</v>
      </c>
      <c r="Q170" s="65">
        <v>3935652.35</v>
      </c>
      <c r="R170" s="65">
        <v>6752903.77</v>
      </c>
      <c r="S170" s="65">
        <v>906941.88</v>
      </c>
      <c r="T170" s="50">
        <v>0</v>
      </c>
      <c r="U170" s="79"/>
      <c r="V170" s="79"/>
    </row>
    <row r="171" spans="1:22" ht="15">
      <c r="A171" s="60">
        <v>15</v>
      </c>
      <c r="B171" s="61" t="s">
        <v>203</v>
      </c>
      <c r="C171" s="62">
        <v>86</v>
      </c>
      <c r="D171" s="63">
        <v>40408</v>
      </c>
      <c r="E171" s="44" t="s">
        <v>129</v>
      </c>
      <c r="F171" s="44" t="s">
        <v>189</v>
      </c>
      <c r="G171" s="66">
        <v>8</v>
      </c>
      <c r="H171" s="66">
        <v>8</v>
      </c>
      <c r="I171" s="67">
        <v>201.2</v>
      </c>
      <c r="J171" s="68">
        <v>3</v>
      </c>
      <c r="K171" s="68">
        <v>3</v>
      </c>
      <c r="L171" s="68">
        <v>0</v>
      </c>
      <c r="M171" s="67">
        <v>158.3</v>
      </c>
      <c r="N171" s="67">
        <v>158.3</v>
      </c>
      <c r="O171" s="47">
        <v>0</v>
      </c>
      <c r="P171" s="65">
        <f>M171*34600</f>
        <v>5477180</v>
      </c>
      <c r="Q171" s="65">
        <v>1859021.18</v>
      </c>
      <c r="R171" s="65">
        <v>3189761.19</v>
      </c>
      <c r="S171" s="65">
        <v>428397.63</v>
      </c>
      <c r="T171" s="50">
        <v>0</v>
      </c>
      <c r="U171" s="79"/>
      <c r="V171" s="79"/>
    </row>
    <row r="172" spans="1:22" ht="15">
      <c r="A172" s="60">
        <v>16</v>
      </c>
      <c r="B172" s="61" t="s">
        <v>204</v>
      </c>
      <c r="C172" s="62">
        <v>90</v>
      </c>
      <c r="D172" s="63">
        <v>40408</v>
      </c>
      <c r="E172" s="44" t="s">
        <v>129</v>
      </c>
      <c r="F172" s="44" t="s">
        <v>189</v>
      </c>
      <c r="G172" s="66">
        <v>4</v>
      </c>
      <c r="H172" s="66">
        <v>4</v>
      </c>
      <c r="I172" s="67">
        <v>179.5</v>
      </c>
      <c r="J172" s="68">
        <v>3</v>
      </c>
      <c r="K172" s="68">
        <v>0</v>
      </c>
      <c r="L172" s="68">
        <v>3</v>
      </c>
      <c r="M172" s="67">
        <v>88.8</v>
      </c>
      <c r="N172" s="67">
        <v>0</v>
      </c>
      <c r="O172" s="47">
        <v>88.8</v>
      </c>
      <c r="P172" s="65">
        <f>M172*34600</f>
        <v>3072480</v>
      </c>
      <c r="Q172" s="65">
        <v>1042836.9</v>
      </c>
      <c r="R172" s="65">
        <v>1789329.08</v>
      </c>
      <c r="S172" s="65">
        <v>240314.02</v>
      </c>
      <c r="T172" s="50">
        <v>0</v>
      </c>
      <c r="U172" s="79"/>
      <c r="V172" s="79"/>
    </row>
    <row r="173" spans="1:22" ht="15">
      <c r="A173" s="60">
        <v>17</v>
      </c>
      <c r="B173" s="61" t="s">
        <v>205</v>
      </c>
      <c r="C173" s="62">
        <v>78</v>
      </c>
      <c r="D173" s="63">
        <v>40408</v>
      </c>
      <c r="E173" s="44" t="s">
        <v>129</v>
      </c>
      <c r="F173" s="44" t="s">
        <v>189</v>
      </c>
      <c r="G173" s="66">
        <v>24</v>
      </c>
      <c r="H173" s="66">
        <v>24</v>
      </c>
      <c r="I173" s="67">
        <v>515.22</v>
      </c>
      <c r="J173" s="68">
        <v>11</v>
      </c>
      <c r="K173" s="68">
        <v>5</v>
      </c>
      <c r="L173" s="68">
        <v>6</v>
      </c>
      <c r="M173" s="67">
        <v>489.6</v>
      </c>
      <c r="N173" s="67">
        <v>218.5</v>
      </c>
      <c r="O173" s="47">
        <v>271.1</v>
      </c>
      <c r="P173" s="65">
        <f>M173*34600</f>
        <v>16940160</v>
      </c>
      <c r="Q173" s="65">
        <v>5749695.32</v>
      </c>
      <c r="R173" s="65">
        <v>9865490.07</v>
      </c>
      <c r="S173" s="65">
        <v>1324974.61</v>
      </c>
      <c r="T173" s="50">
        <v>0</v>
      </c>
      <c r="U173" s="79"/>
      <c r="V173" s="79"/>
    </row>
    <row r="174" spans="1:22" ht="15">
      <c r="A174" s="60">
        <v>18</v>
      </c>
      <c r="B174" s="61" t="s">
        <v>206</v>
      </c>
      <c r="C174" s="50">
        <v>77</v>
      </c>
      <c r="D174" s="63">
        <v>40408</v>
      </c>
      <c r="E174" s="44" t="s">
        <v>129</v>
      </c>
      <c r="F174" s="44" t="s">
        <v>189</v>
      </c>
      <c r="G174" s="66">
        <v>20</v>
      </c>
      <c r="H174" s="66">
        <v>20</v>
      </c>
      <c r="I174" s="67">
        <v>336.1</v>
      </c>
      <c r="J174" s="66">
        <v>8</v>
      </c>
      <c r="K174" s="66">
        <v>8</v>
      </c>
      <c r="L174" s="66">
        <v>0</v>
      </c>
      <c r="M174" s="67">
        <v>336.1</v>
      </c>
      <c r="N174" s="67">
        <v>336.1</v>
      </c>
      <c r="O174" s="67">
        <v>0</v>
      </c>
      <c r="P174" s="65">
        <f>M174*34600</f>
        <v>11629060</v>
      </c>
      <c r="Q174" s="65">
        <v>3947043.7</v>
      </c>
      <c r="R174" s="65">
        <v>6772449.37</v>
      </c>
      <c r="S174" s="65">
        <v>909566.93</v>
      </c>
      <c r="T174" s="50">
        <v>0</v>
      </c>
      <c r="U174" s="79"/>
      <c r="V174" s="79"/>
    </row>
    <row r="175" spans="1:22" ht="15">
      <c r="A175" s="60">
        <v>19</v>
      </c>
      <c r="B175" s="61" t="s">
        <v>207</v>
      </c>
      <c r="C175" s="50">
        <v>110</v>
      </c>
      <c r="D175" s="63">
        <v>40490</v>
      </c>
      <c r="E175" s="44" t="s">
        <v>129</v>
      </c>
      <c r="F175" s="44" t="s">
        <v>189</v>
      </c>
      <c r="G175" s="66">
        <v>16</v>
      </c>
      <c r="H175" s="66">
        <v>16</v>
      </c>
      <c r="I175" s="67">
        <v>455.8</v>
      </c>
      <c r="J175" s="66">
        <v>5</v>
      </c>
      <c r="K175" s="66">
        <v>5</v>
      </c>
      <c r="L175" s="66">
        <v>0</v>
      </c>
      <c r="M175" s="67">
        <v>291.2</v>
      </c>
      <c r="N175" s="67">
        <v>291.2</v>
      </c>
      <c r="O175" s="67">
        <v>0</v>
      </c>
      <c r="P175" s="65">
        <f>M175*34600</f>
        <v>10075520</v>
      </c>
      <c r="Q175" s="65">
        <v>3419753.42</v>
      </c>
      <c r="R175" s="65">
        <v>5867709.78</v>
      </c>
      <c r="S175" s="65">
        <v>788056.8</v>
      </c>
      <c r="T175" s="50">
        <v>0</v>
      </c>
      <c r="U175" s="79"/>
      <c r="V175" s="79"/>
    </row>
    <row r="176" spans="1:22" ht="15">
      <c r="A176" s="60">
        <v>20</v>
      </c>
      <c r="B176" s="61" t="s">
        <v>208</v>
      </c>
      <c r="C176" s="50">
        <v>109</v>
      </c>
      <c r="D176" s="63">
        <v>40490</v>
      </c>
      <c r="E176" s="44" t="s">
        <v>129</v>
      </c>
      <c r="F176" s="44" t="s">
        <v>189</v>
      </c>
      <c r="G176" s="66">
        <v>16</v>
      </c>
      <c r="H176" s="66">
        <v>16</v>
      </c>
      <c r="I176" s="67">
        <v>459.6</v>
      </c>
      <c r="J176" s="66">
        <v>6</v>
      </c>
      <c r="K176" s="66">
        <v>5</v>
      </c>
      <c r="L176" s="66">
        <v>1</v>
      </c>
      <c r="M176" s="67">
        <v>344.8</v>
      </c>
      <c r="N176" s="67">
        <v>281.1</v>
      </c>
      <c r="O176" s="67">
        <v>63.7</v>
      </c>
      <c r="P176" s="65">
        <f>M176*34600</f>
        <v>11930080</v>
      </c>
      <c r="Q176" s="65">
        <v>4049213.53</v>
      </c>
      <c r="R176" s="65">
        <v>6947755.26</v>
      </c>
      <c r="S176" s="65">
        <v>933111.21</v>
      </c>
      <c r="T176" s="50">
        <v>0</v>
      </c>
      <c r="U176" s="79"/>
      <c r="V176" s="79"/>
    </row>
    <row r="177" spans="1:22" ht="15">
      <c r="A177" s="60">
        <v>21</v>
      </c>
      <c r="B177" s="61" t="s">
        <v>209</v>
      </c>
      <c r="C177" s="62">
        <v>133</v>
      </c>
      <c r="D177" s="63">
        <v>40519</v>
      </c>
      <c r="E177" s="44" t="s">
        <v>129</v>
      </c>
      <c r="F177" s="44" t="s">
        <v>189</v>
      </c>
      <c r="G177" s="66">
        <v>6</v>
      </c>
      <c r="H177" s="66">
        <v>6</v>
      </c>
      <c r="I177" s="67">
        <v>84.8</v>
      </c>
      <c r="J177" s="68">
        <v>2</v>
      </c>
      <c r="K177" s="68">
        <v>0</v>
      </c>
      <c r="L177" s="68">
        <v>2</v>
      </c>
      <c r="M177" s="67">
        <v>84.8</v>
      </c>
      <c r="N177" s="67">
        <v>0</v>
      </c>
      <c r="O177" s="47">
        <v>84.8</v>
      </c>
      <c r="P177" s="65">
        <f>M177*34600</f>
        <v>2934080</v>
      </c>
      <c r="Q177" s="65">
        <v>995862.26</v>
      </c>
      <c r="R177" s="65">
        <v>1708728.67</v>
      </c>
      <c r="S177" s="65">
        <v>229489.07</v>
      </c>
      <c r="T177" s="50">
        <v>0</v>
      </c>
      <c r="U177" s="79"/>
      <c r="V177" s="79"/>
    </row>
    <row r="178" spans="1:22" ht="15">
      <c r="A178" s="60">
        <v>22</v>
      </c>
      <c r="B178" s="61" t="s">
        <v>210</v>
      </c>
      <c r="C178" s="62">
        <v>135</v>
      </c>
      <c r="D178" s="63">
        <v>40519</v>
      </c>
      <c r="E178" s="44" t="s">
        <v>129</v>
      </c>
      <c r="F178" s="44" t="s">
        <v>189</v>
      </c>
      <c r="G178" s="66">
        <v>4</v>
      </c>
      <c r="H178" s="66">
        <v>4</v>
      </c>
      <c r="I178" s="67">
        <v>89.7</v>
      </c>
      <c r="J178" s="68">
        <v>1</v>
      </c>
      <c r="K178" s="68">
        <v>0</v>
      </c>
      <c r="L178" s="68">
        <v>1</v>
      </c>
      <c r="M178" s="67">
        <v>42.5</v>
      </c>
      <c r="N178" s="67">
        <v>0</v>
      </c>
      <c r="O178" s="47">
        <v>42.5</v>
      </c>
      <c r="P178" s="65">
        <f>M178*34600</f>
        <v>1470500</v>
      </c>
      <c r="Q178" s="65">
        <v>499105.5</v>
      </c>
      <c r="R178" s="65">
        <v>856379.34</v>
      </c>
      <c r="S178" s="65">
        <v>115015.16</v>
      </c>
      <c r="T178" s="50">
        <v>0</v>
      </c>
      <c r="U178" s="79"/>
      <c r="V178" s="79"/>
    </row>
    <row r="179" spans="1:22" ht="15">
      <c r="A179" s="60">
        <v>23</v>
      </c>
      <c r="B179" s="61" t="s">
        <v>211</v>
      </c>
      <c r="C179" s="62">
        <v>132</v>
      </c>
      <c r="D179" s="63">
        <v>40519</v>
      </c>
      <c r="E179" s="44" t="s">
        <v>129</v>
      </c>
      <c r="F179" s="44" t="s">
        <v>189</v>
      </c>
      <c r="G179" s="66">
        <v>2</v>
      </c>
      <c r="H179" s="66">
        <v>2</v>
      </c>
      <c r="I179" s="67">
        <v>83.5</v>
      </c>
      <c r="J179" s="68">
        <v>2</v>
      </c>
      <c r="K179" s="68">
        <v>0</v>
      </c>
      <c r="L179" s="68">
        <v>2</v>
      </c>
      <c r="M179" s="67">
        <v>83.5</v>
      </c>
      <c r="N179" s="67">
        <v>0</v>
      </c>
      <c r="O179" s="47">
        <v>83.5</v>
      </c>
      <c r="P179" s="65">
        <f>M179*34600</f>
        <v>2889100</v>
      </c>
      <c r="Q179" s="65">
        <v>980595.5</v>
      </c>
      <c r="R179" s="65">
        <v>1682533.54</v>
      </c>
      <c r="S179" s="65">
        <v>225970.96</v>
      </c>
      <c r="T179" s="50">
        <v>0</v>
      </c>
      <c r="U179" s="79"/>
      <c r="V179" s="79"/>
    </row>
    <row r="180" spans="1:22" ht="15">
      <c r="A180" s="60">
        <v>24</v>
      </c>
      <c r="B180" s="61" t="s">
        <v>212</v>
      </c>
      <c r="C180" s="62">
        <v>136</v>
      </c>
      <c r="D180" s="63">
        <v>40535</v>
      </c>
      <c r="E180" s="44" t="s">
        <v>129</v>
      </c>
      <c r="F180" s="44" t="s">
        <v>189</v>
      </c>
      <c r="G180" s="66">
        <v>5</v>
      </c>
      <c r="H180" s="66">
        <v>5</v>
      </c>
      <c r="I180" s="67">
        <v>207.2</v>
      </c>
      <c r="J180" s="68">
        <v>2</v>
      </c>
      <c r="K180" s="68">
        <v>0</v>
      </c>
      <c r="L180" s="68">
        <v>2</v>
      </c>
      <c r="M180" s="67">
        <v>78.3</v>
      </c>
      <c r="N180" s="67">
        <v>0</v>
      </c>
      <c r="O180" s="47">
        <v>78.3</v>
      </c>
      <c r="P180" s="65">
        <f>M180*34600</f>
        <v>2709180</v>
      </c>
      <c r="Q180" s="65">
        <v>919528.48</v>
      </c>
      <c r="R180" s="65">
        <v>1577753.01</v>
      </c>
      <c r="S180" s="65">
        <v>211898.51</v>
      </c>
      <c r="T180" s="50">
        <v>0</v>
      </c>
      <c r="U180" s="79"/>
      <c r="V180" s="79"/>
    </row>
    <row r="181" spans="1:22" s="33" customFormat="1" ht="15" customHeight="1">
      <c r="A181" s="54" t="s">
        <v>213</v>
      </c>
      <c r="B181" s="54"/>
      <c r="C181" s="78" t="s">
        <v>53</v>
      </c>
      <c r="D181" s="78" t="s">
        <v>53</v>
      </c>
      <c r="E181" s="78" t="s">
        <v>53</v>
      </c>
      <c r="F181" s="78" t="s">
        <v>53</v>
      </c>
      <c r="G181" s="78">
        <f>SUM(G182)</f>
        <v>8</v>
      </c>
      <c r="H181" s="78">
        <f>SUM(H182)</f>
        <v>8</v>
      </c>
      <c r="I181" s="38">
        <f>SUM(I182)</f>
        <v>210.2</v>
      </c>
      <c r="J181" s="78">
        <f>SUM(J182)</f>
        <v>4</v>
      </c>
      <c r="K181" s="78">
        <f>SUM(K182)</f>
        <v>3</v>
      </c>
      <c r="L181" s="78">
        <f>SUM(L182)</f>
        <v>1</v>
      </c>
      <c r="M181" s="38">
        <f>SUM(M182)</f>
        <v>210.2</v>
      </c>
      <c r="N181" s="38">
        <f>SUM(N182)</f>
        <v>164.6</v>
      </c>
      <c r="O181" s="38">
        <f>SUM(O182)</f>
        <v>45.6</v>
      </c>
      <c r="P181" s="41">
        <f>SUM(P182)</f>
        <v>7272920</v>
      </c>
      <c r="Q181" s="41">
        <v>2468517.07</v>
      </c>
      <c r="R181" s="41">
        <f>P181-Q181-S181</f>
        <v>4235551.492199999</v>
      </c>
      <c r="S181" s="41">
        <f>P181*7.8215%</f>
        <v>568851.4378000001</v>
      </c>
      <c r="T181" s="38">
        <f>SUM(T182)</f>
        <v>0</v>
      </c>
      <c r="U181" s="80"/>
      <c r="V181" s="80"/>
    </row>
    <row r="182" spans="1:22" ht="34.5" customHeight="1">
      <c r="A182" s="60">
        <v>25</v>
      </c>
      <c r="B182" s="81" t="s">
        <v>214</v>
      </c>
      <c r="C182" s="62" t="s">
        <v>51</v>
      </c>
      <c r="D182" s="45">
        <v>40120</v>
      </c>
      <c r="E182" s="44" t="s">
        <v>129</v>
      </c>
      <c r="F182" s="44" t="s">
        <v>189</v>
      </c>
      <c r="G182" s="82">
        <v>8</v>
      </c>
      <c r="H182" s="82">
        <v>8</v>
      </c>
      <c r="I182" s="73">
        <v>210.2</v>
      </c>
      <c r="J182" s="82">
        <v>4</v>
      </c>
      <c r="K182" s="62">
        <v>3</v>
      </c>
      <c r="L182" s="62">
        <v>1</v>
      </c>
      <c r="M182" s="47">
        <f>SUM(N182:O182)</f>
        <v>210.2</v>
      </c>
      <c r="N182" s="47">
        <f>59.6+45+60</f>
        <v>164.6</v>
      </c>
      <c r="O182" s="47">
        <v>45.6</v>
      </c>
      <c r="P182" s="49">
        <f>M182*34600</f>
        <v>7272920</v>
      </c>
      <c r="Q182" s="49">
        <v>2468517.07</v>
      </c>
      <c r="R182" s="49">
        <f>P182-Q182-S182</f>
        <v>4235551.492199999</v>
      </c>
      <c r="S182" s="49">
        <f>P182*7.8215%</f>
        <v>568851.4378000001</v>
      </c>
      <c r="T182" s="47">
        <v>0</v>
      </c>
      <c r="U182" s="79"/>
      <c r="V182" s="79"/>
    </row>
    <row r="183" spans="1:21" ht="28.5" customHeight="1">
      <c r="A183" s="76" t="s">
        <v>215</v>
      </c>
      <c r="B183" s="76"/>
      <c r="C183" s="34" t="s">
        <v>40</v>
      </c>
      <c r="D183" s="35" t="s">
        <v>40</v>
      </c>
      <c r="E183" s="36" t="s">
        <v>40</v>
      </c>
      <c r="F183" s="36" t="s">
        <v>40</v>
      </c>
      <c r="G183" s="37">
        <f>G184+G186+G194</f>
        <v>142</v>
      </c>
      <c r="H183" s="37">
        <f>H184+H186+H194</f>
        <v>142</v>
      </c>
      <c r="I183" s="38">
        <f>I184+I186+I194</f>
        <v>3437.6600000000003</v>
      </c>
      <c r="J183" s="37">
        <f>J184+J186+J194</f>
        <v>59</v>
      </c>
      <c r="K183" s="37">
        <f>K184+K186+K194</f>
        <v>28</v>
      </c>
      <c r="L183" s="37">
        <f>L184+L186+L194</f>
        <v>31</v>
      </c>
      <c r="M183" s="38">
        <f>M184+M186+M194</f>
        <v>3009.26</v>
      </c>
      <c r="N183" s="38">
        <f>N184+N186+N194</f>
        <v>1383.13</v>
      </c>
      <c r="O183" s="38">
        <f>O184+O186+O194</f>
        <v>1626.13</v>
      </c>
      <c r="P183" s="39">
        <f>P184+P186+P194</f>
        <v>104120396</v>
      </c>
      <c r="Q183" s="39">
        <f>Q184+Q186+Q194</f>
        <v>35363186.55</v>
      </c>
      <c r="R183" s="39">
        <f>R184+R186+R194</f>
        <v>60613432.67</v>
      </c>
      <c r="S183" s="39">
        <f>S184+S186+S194</f>
        <v>8143776.779999999</v>
      </c>
      <c r="T183" s="38">
        <f>T184+T185</f>
        <v>0</v>
      </c>
      <c r="U183" s="32"/>
    </row>
    <row r="184" spans="1:21" ht="12.75" customHeight="1">
      <c r="A184" s="54" t="s">
        <v>126</v>
      </c>
      <c r="B184" s="54"/>
      <c r="C184" s="36" t="s">
        <v>40</v>
      </c>
      <c r="D184" s="35" t="s">
        <v>40</v>
      </c>
      <c r="E184" s="36" t="s">
        <v>40</v>
      </c>
      <c r="F184" s="36" t="s">
        <v>40</v>
      </c>
      <c r="G184" s="37">
        <f>SUM(G185:G185)</f>
        <v>22</v>
      </c>
      <c r="H184" s="37">
        <f>SUM(H185:H185)</f>
        <v>22</v>
      </c>
      <c r="I184" s="38">
        <f>SUM(I185:I185)</f>
        <v>477</v>
      </c>
      <c r="J184" s="37">
        <f>SUM(J185:J185)</f>
        <v>8</v>
      </c>
      <c r="K184" s="37">
        <f>SUM(K185:K185)</f>
        <v>2</v>
      </c>
      <c r="L184" s="37">
        <f>SUM(L185:L185)</f>
        <v>6</v>
      </c>
      <c r="M184" s="38">
        <f>SUM(M185:M185)</f>
        <v>477</v>
      </c>
      <c r="N184" s="38">
        <f>SUM(N185:N185)</f>
        <v>119.3</v>
      </c>
      <c r="O184" s="38">
        <f>SUM(O185:O185)</f>
        <v>357.7</v>
      </c>
      <c r="P184" s="41">
        <f>SUM(P185:P185)</f>
        <v>16504200</v>
      </c>
      <c r="Q184" s="83">
        <v>5605444.52</v>
      </c>
      <c r="R184" s="41">
        <v>9607879.47</v>
      </c>
      <c r="S184" s="41">
        <v>1290876.01</v>
      </c>
      <c r="T184" s="38">
        <f>T185+T186</f>
        <v>0</v>
      </c>
      <c r="U184" s="32"/>
    </row>
    <row r="185" spans="1:20" ht="15">
      <c r="A185" s="42" t="s">
        <v>127</v>
      </c>
      <c r="B185" s="43" t="s">
        <v>216</v>
      </c>
      <c r="C185" s="44" t="s">
        <v>217</v>
      </c>
      <c r="D185" s="45">
        <v>40273</v>
      </c>
      <c r="E185" s="44" t="s">
        <v>218</v>
      </c>
      <c r="F185" s="44" t="s">
        <v>189</v>
      </c>
      <c r="G185" s="46">
        <v>22</v>
      </c>
      <c r="H185" s="46">
        <v>22</v>
      </c>
      <c r="I185" s="47">
        <v>477</v>
      </c>
      <c r="J185" s="46">
        <f>K185+L185</f>
        <v>8</v>
      </c>
      <c r="K185" s="46">
        <v>2</v>
      </c>
      <c r="L185" s="46">
        <v>6</v>
      </c>
      <c r="M185" s="47">
        <v>477</v>
      </c>
      <c r="N185" s="47">
        <v>119.3</v>
      </c>
      <c r="O185" s="48">
        <v>357.7</v>
      </c>
      <c r="P185" s="49">
        <v>16504200</v>
      </c>
      <c r="Q185" s="84">
        <v>5605444.52</v>
      </c>
      <c r="R185" s="49">
        <v>9607879.47</v>
      </c>
      <c r="S185" s="49">
        <v>1290876.01</v>
      </c>
      <c r="T185" s="68"/>
    </row>
    <row r="186" spans="1:21" ht="11.25" customHeight="1">
      <c r="A186" s="54" t="s">
        <v>219</v>
      </c>
      <c r="B186" s="54"/>
      <c r="C186" s="55"/>
      <c r="D186" s="85"/>
      <c r="E186" s="56"/>
      <c r="F186" s="56"/>
      <c r="G186" s="57">
        <f>SUM(G187:G193)</f>
        <v>116</v>
      </c>
      <c r="H186" s="57">
        <f>SUM(H187:H193)</f>
        <v>116</v>
      </c>
      <c r="I186" s="58">
        <f>SUM(I187:I193)</f>
        <v>2721.86</v>
      </c>
      <c r="J186" s="57">
        <f>SUM(J187:J193)</f>
        <v>48</v>
      </c>
      <c r="K186" s="57">
        <f>SUM(K187:K193)</f>
        <v>26</v>
      </c>
      <c r="L186" s="57">
        <f>SUM(L187:L193)</f>
        <v>22</v>
      </c>
      <c r="M186" s="58">
        <f>SUM(M187:M193)</f>
        <v>2443.0600000000004</v>
      </c>
      <c r="N186" s="58">
        <f>SUM(N187:N193)</f>
        <v>1263.8300000000002</v>
      </c>
      <c r="O186" s="58">
        <f>SUM(O187:O193)</f>
        <v>1179.23</v>
      </c>
      <c r="P186" s="59">
        <f>SUM(P187:P193)</f>
        <v>84529876</v>
      </c>
      <c r="Q186" s="59">
        <f>SUM(Q187:Q193)</f>
        <v>28709512.16</v>
      </c>
      <c r="R186" s="59">
        <f>SUM(R187:R193)</f>
        <v>49208859.59</v>
      </c>
      <c r="S186" s="59">
        <f>SUM(S187:S193)</f>
        <v>6611504.25</v>
      </c>
      <c r="T186" s="38">
        <f>T187+T188</f>
        <v>0</v>
      </c>
      <c r="U186" s="32"/>
    </row>
    <row r="187" spans="1:20" ht="15">
      <c r="A187" s="60">
        <v>2</v>
      </c>
      <c r="B187" s="61" t="s">
        <v>220</v>
      </c>
      <c r="C187" s="62">
        <v>119</v>
      </c>
      <c r="D187" s="63">
        <v>40507</v>
      </c>
      <c r="E187" s="44" t="s">
        <v>218</v>
      </c>
      <c r="F187" s="44" t="s">
        <v>189</v>
      </c>
      <c r="G187" s="66">
        <v>8</v>
      </c>
      <c r="H187" s="66">
        <v>8</v>
      </c>
      <c r="I187" s="67">
        <v>200.9</v>
      </c>
      <c r="J187" s="68">
        <v>3</v>
      </c>
      <c r="K187" s="68">
        <v>2</v>
      </c>
      <c r="L187" s="68">
        <v>1</v>
      </c>
      <c r="M187" s="67">
        <v>156.8</v>
      </c>
      <c r="N187" s="67">
        <v>100.4</v>
      </c>
      <c r="O187" s="47">
        <v>56.4</v>
      </c>
      <c r="P187" s="65">
        <f>M187*34600</f>
        <v>5425280</v>
      </c>
      <c r="Q187" s="86">
        <v>1842628.3</v>
      </c>
      <c r="R187" s="86">
        <v>3158313.42</v>
      </c>
      <c r="S187" s="86">
        <v>424338.28</v>
      </c>
      <c r="T187" s="50">
        <v>0</v>
      </c>
    </row>
    <row r="188" spans="1:20" ht="15">
      <c r="A188" s="60">
        <v>3</v>
      </c>
      <c r="B188" s="61" t="s">
        <v>221</v>
      </c>
      <c r="C188" s="50">
        <v>127</v>
      </c>
      <c r="D188" s="63">
        <v>40507</v>
      </c>
      <c r="E188" s="44" t="s">
        <v>218</v>
      </c>
      <c r="F188" s="44" t="s">
        <v>189</v>
      </c>
      <c r="G188" s="66">
        <v>15</v>
      </c>
      <c r="H188" s="66">
        <v>15</v>
      </c>
      <c r="I188" s="67">
        <v>327.4</v>
      </c>
      <c r="J188" s="66">
        <v>8</v>
      </c>
      <c r="K188" s="66">
        <v>7</v>
      </c>
      <c r="L188" s="66">
        <v>1</v>
      </c>
      <c r="M188" s="67">
        <v>327.4</v>
      </c>
      <c r="N188" s="67">
        <v>291.2</v>
      </c>
      <c r="O188" s="67">
        <v>36.2</v>
      </c>
      <c r="P188" s="65">
        <f>M188*34600</f>
        <v>11328040</v>
      </c>
      <c r="Q188" s="86">
        <v>3847426.7</v>
      </c>
      <c r="R188" s="86">
        <v>6594590.65</v>
      </c>
      <c r="S188" s="86">
        <v>886022.65</v>
      </c>
      <c r="T188" s="50">
        <v>0</v>
      </c>
    </row>
    <row r="189" spans="1:20" ht="15">
      <c r="A189" s="60">
        <v>4</v>
      </c>
      <c r="B189" s="61" t="s">
        <v>222</v>
      </c>
      <c r="C189" s="62">
        <v>114</v>
      </c>
      <c r="D189" s="63">
        <v>40507</v>
      </c>
      <c r="E189" s="44" t="s">
        <v>218</v>
      </c>
      <c r="F189" s="44" t="s">
        <v>189</v>
      </c>
      <c r="G189" s="66">
        <v>13</v>
      </c>
      <c r="H189" s="66">
        <v>13</v>
      </c>
      <c r="I189" s="67">
        <v>454.86</v>
      </c>
      <c r="J189" s="68">
        <v>8</v>
      </c>
      <c r="K189" s="68">
        <v>4</v>
      </c>
      <c r="L189" s="68">
        <v>4</v>
      </c>
      <c r="M189" s="67">
        <v>454.86</v>
      </c>
      <c r="N189" s="67">
        <v>214.03</v>
      </c>
      <c r="O189" s="47">
        <v>240.83</v>
      </c>
      <c r="P189" s="65">
        <f>M189*34600</f>
        <v>15738156</v>
      </c>
      <c r="Q189" s="86">
        <v>5345267.29</v>
      </c>
      <c r="R189" s="86">
        <v>9161928.84</v>
      </c>
      <c r="S189" s="86">
        <v>1230959.87</v>
      </c>
      <c r="T189" s="50">
        <v>0</v>
      </c>
    </row>
    <row r="190" spans="1:20" ht="15">
      <c r="A190" s="60">
        <v>5</v>
      </c>
      <c r="B190" s="61" t="s">
        <v>223</v>
      </c>
      <c r="C190" s="50">
        <v>15</v>
      </c>
      <c r="D190" s="63">
        <v>40571</v>
      </c>
      <c r="E190" s="44" t="s">
        <v>218</v>
      </c>
      <c r="F190" s="44" t="s">
        <v>189</v>
      </c>
      <c r="G190" s="66">
        <v>26</v>
      </c>
      <c r="H190" s="66">
        <v>26</v>
      </c>
      <c r="I190" s="67">
        <v>462.2</v>
      </c>
      <c r="J190" s="66">
        <v>7</v>
      </c>
      <c r="K190" s="66">
        <v>6</v>
      </c>
      <c r="L190" s="66">
        <v>1</v>
      </c>
      <c r="M190" s="67">
        <v>410.9</v>
      </c>
      <c r="N190" s="67">
        <v>346.5</v>
      </c>
      <c r="O190" s="67">
        <v>64.4</v>
      </c>
      <c r="P190" s="65">
        <f>M190*34600</f>
        <v>14217140</v>
      </c>
      <c r="Q190" s="86">
        <v>4828673.28</v>
      </c>
      <c r="R190" s="86">
        <v>8276473.11</v>
      </c>
      <c r="S190" s="86">
        <v>1111993.61</v>
      </c>
      <c r="T190" s="50">
        <v>0</v>
      </c>
    </row>
    <row r="191" spans="1:20" ht="15">
      <c r="A191" s="60">
        <v>6</v>
      </c>
      <c r="B191" s="61" t="s">
        <v>224</v>
      </c>
      <c r="C191" s="62">
        <v>13</v>
      </c>
      <c r="D191" s="63">
        <v>40571</v>
      </c>
      <c r="E191" s="44" t="s">
        <v>218</v>
      </c>
      <c r="F191" s="44" t="s">
        <v>189</v>
      </c>
      <c r="G191" s="50">
        <v>15</v>
      </c>
      <c r="H191" s="50">
        <v>15</v>
      </c>
      <c r="I191" s="64">
        <v>470.5</v>
      </c>
      <c r="J191" s="62">
        <v>6</v>
      </c>
      <c r="K191" s="62">
        <v>1</v>
      </c>
      <c r="L191" s="62">
        <v>5</v>
      </c>
      <c r="M191" s="64">
        <v>352.9</v>
      </c>
      <c r="N191" s="50">
        <v>65.6</v>
      </c>
      <c r="O191" s="62">
        <v>287.3</v>
      </c>
      <c r="P191" s="65">
        <f>M191*34600</f>
        <v>12210340</v>
      </c>
      <c r="Q191" s="86">
        <v>4147088.83</v>
      </c>
      <c r="R191" s="86">
        <v>7108219.43</v>
      </c>
      <c r="S191" s="86">
        <v>955031.74</v>
      </c>
      <c r="T191" s="50">
        <v>0</v>
      </c>
    </row>
    <row r="192" spans="1:20" ht="15">
      <c r="A192" s="60">
        <v>7</v>
      </c>
      <c r="B192" s="61" t="s">
        <v>225</v>
      </c>
      <c r="C192" s="62">
        <v>3</v>
      </c>
      <c r="D192" s="63">
        <v>40571</v>
      </c>
      <c r="E192" s="44" t="s">
        <v>218</v>
      </c>
      <c r="F192" s="44" t="s">
        <v>189</v>
      </c>
      <c r="G192" s="50">
        <v>19</v>
      </c>
      <c r="H192" s="50">
        <v>19</v>
      </c>
      <c r="I192" s="64">
        <v>474</v>
      </c>
      <c r="J192" s="62">
        <v>8</v>
      </c>
      <c r="K192" s="62">
        <v>3</v>
      </c>
      <c r="L192" s="62">
        <v>5</v>
      </c>
      <c r="M192" s="64">
        <v>408.2</v>
      </c>
      <c r="N192" s="50">
        <v>118.9</v>
      </c>
      <c r="O192" s="62">
        <v>289.3</v>
      </c>
      <c r="P192" s="65">
        <f>M192*34600</f>
        <v>14123720</v>
      </c>
      <c r="Q192" s="86">
        <v>4796944.36</v>
      </c>
      <c r="R192" s="86">
        <v>8222088.89</v>
      </c>
      <c r="S192" s="86">
        <v>1104686.75</v>
      </c>
      <c r="T192" s="50">
        <v>0</v>
      </c>
    </row>
    <row r="193" spans="1:20" ht="15">
      <c r="A193" s="60">
        <v>8</v>
      </c>
      <c r="B193" s="61" t="s">
        <v>226</v>
      </c>
      <c r="C193" s="62">
        <v>88</v>
      </c>
      <c r="D193" s="63">
        <v>40836</v>
      </c>
      <c r="E193" s="44" t="s">
        <v>218</v>
      </c>
      <c r="F193" s="44" t="s">
        <v>189</v>
      </c>
      <c r="G193" s="50">
        <v>20</v>
      </c>
      <c r="H193" s="50">
        <v>20</v>
      </c>
      <c r="I193" s="64">
        <v>332</v>
      </c>
      <c r="J193" s="62">
        <v>8</v>
      </c>
      <c r="K193" s="62">
        <v>3</v>
      </c>
      <c r="L193" s="62">
        <v>5</v>
      </c>
      <c r="M193" s="64">
        <v>332</v>
      </c>
      <c r="N193" s="50">
        <v>127.2</v>
      </c>
      <c r="O193" s="62">
        <v>204.8</v>
      </c>
      <c r="P193" s="65">
        <f>M193*34600</f>
        <v>11487200</v>
      </c>
      <c r="Q193" s="86">
        <v>3901483.4</v>
      </c>
      <c r="R193" s="86">
        <v>6687245.25</v>
      </c>
      <c r="S193" s="86">
        <v>898471.35</v>
      </c>
      <c r="T193" s="50">
        <v>0</v>
      </c>
    </row>
    <row r="194" spans="1:20" ht="11.25" customHeight="1">
      <c r="A194" s="54" t="s">
        <v>118</v>
      </c>
      <c r="B194" s="54"/>
      <c r="C194" s="78" t="s">
        <v>53</v>
      </c>
      <c r="D194" s="78" t="s">
        <v>53</v>
      </c>
      <c r="E194" s="78" t="s">
        <v>53</v>
      </c>
      <c r="F194" s="78" t="s">
        <v>53</v>
      </c>
      <c r="G194" s="78">
        <f>SUM(G195)</f>
        <v>4</v>
      </c>
      <c r="H194" s="78">
        <f>SUM(H195)</f>
        <v>4</v>
      </c>
      <c r="I194" s="38">
        <f>SUM(I195)</f>
        <v>238.8</v>
      </c>
      <c r="J194" s="78">
        <f>SUM(J195)</f>
        <v>3</v>
      </c>
      <c r="K194" s="78">
        <f>SUM(K195)</f>
        <v>0</v>
      </c>
      <c r="L194" s="78">
        <f>SUM(L195)</f>
        <v>3</v>
      </c>
      <c r="M194" s="38">
        <f>SUM(M195)</f>
        <v>89.2</v>
      </c>
      <c r="N194" s="38">
        <f>SUM(N195)</f>
        <v>0</v>
      </c>
      <c r="O194" s="38">
        <f>SUM(O195)</f>
        <v>89.2</v>
      </c>
      <c r="P194" s="41">
        <f>SUM(P195)</f>
        <v>3086320</v>
      </c>
      <c r="Q194" s="41">
        <v>1048229.87</v>
      </c>
      <c r="R194" s="41">
        <f>P194-Q194-S194</f>
        <v>1796693.6099999999</v>
      </c>
      <c r="S194" s="41">
        <v>241396.52</v>
      </c>
      <c r="T194" s="38">
        <f>SUM(T195)</f>
        <v>0</v>
      </c>
    </row>
    <row r="195" spans="1:20" ht="23.25">
      <c r="A195" s="60">
        <v>9</v>
      </c>
      <c r="B195" s="81" t="s">
        <v>227</v>
      </c>
      <c r="C195" s="62" t="s">
        <v>51</v>
      </c>
      <c r="D195" s="45">
        <v>40120</v>
      </c>
      <c r="E195" s="44" t="s">
        <v>218</v>
      </c>
      <c r="F195" s="44" t="s">
        <v>189</v>
      </c>
      <c r="G195" s="62">
        <v>4</v>
      </c>
      <c r="H195" s="62">
        <v>4</v>
      </c>
      <c r="I195" s="47">
        <v>238.8</v>
      </c>
      <c r="J195" s="62">
        <v>3</v>
      </c>
      <c r="K195" s="62">
        <v>0</v>
      </c>
      <c r="L195" s="62">
        <v>3</v>
      </c>
      <c r="M195" s="47">
        <v>89.2</v>
      </c>
      <c r="N195" s="47">
        <v>0</v>
      </c>
      <c r="O195" s="47">
        <v>89.2</v>
      </c>
      <c r="P195" s="49">
        <f>M195*34600</f>
        <v>3086320</v>
      </c>
      <c r="Q195" s="49">
        <v>1048229.87</v>
      </c>
      <c r="R195" s="49">
        <f>P195-Q195-S195</f>
        <v>1796693.6099999999</v>
      </c>
      <c r="S195" s="49">
        <v>241396.52</v>
      </c>
      <c r="T195" s="47">
        <v>0</v>
      </c>
    </row>
    <row r="196" spans="1:21" ht="18.75" customHeight="1">
      <c r="A196" s="76" t="s">
        <v>228</v>
      </c>
      <c r="B196" s="76"/>
      <c r="C196" s="34" t="s">
        <v>40</v>
      </c>
      <c r="D196" s="35" t="s">
        <v>40</v>
      </c>
      <c r="E196" s="36" t="s">
        <v>40</v>
      </c>
      <c r="F196" s="36" t="s">
        <v>40</v>
      </c>
      <c r="G196" s="37">
        <f>G197+G212+G199</f>
        <v>174</v>
      </c>
      <c r="H196" s="37">
        <f>H197+H212+H199</f>
        <v>174</v>
      </c>
      <c r="I196" s="38">
        <f>I197+I199+I212</f>
        <v>4968</v>
      </c>
      <c r="J196" s="37">
        <f>J197+J199+J212</f>
        <v>66</v>
      </c>
      <c r="K196" s="37">
        <f>K197+K199+K212</f>
        <v>25</v>
      </c>
      <c r="L196" s="37">
        <f>L197+L199+L212</f>
        <v>41</v>
      </c>
      <c r="M196" s="38">
        <f>M197+M199+M212</f>
        <v>3361.9</v>
      </c>
      <c r="N196" s="38">
        <f>N197+N199+N212</f>
        <v>1429.8000000000002</v>
      </c>
      <c r="O196" s="38">
        <f>O197+O199+O212</f>
        <v>1932.1000000000004</v>
      </c>
      <c r="P196" s="77">
        <f>P197+P199+P212</f>
        <v>116321740</v>
      </c>
      <c r="Q196" s="77">
        <f>Q197+Q199+Q212</f>
        <v>39255671.220000006</v>
      </c>
      <c r="R196" s="77">
        <f>R197+R199+R212</f>
        <v>67967963.88769999</v>
      </c>
      <c r="S196" s="77">
        <f>S197+S199+S212</f>
        <v>9098104.8923</v>
      </c>
      <c r="T196" s="38">
        <f>T197+T198</f>
        <v>0</v>
      </c>
      <c r="U196" s="32"/>
    </row>
    <row r="197" spans="1:21" ht="12.75" customHeight="1">
      <c r="A197" s="54" t="s">
        <v>126</v>
      </c>
      <c r="B197" s="54"/>
      <c r="C197" s="36" t="s">
        <v>40</v>
      </c>
      <c r="D197" s="35" t="s">
        <v>40</v>
      </c>
      <c r="E197" s="36" t="s">
        <v>40</v>
      </c>
      <c r="F197" s="36" t="s">
        <v>40</v>
      </c>
      <c r="G197" s="37">
        <f>SUM(G198:G198)</f>
        <v>27</v>
      </c>
      <c r="H197" s="37">
        <f>SUM(H198:H198)</f>
        <v>27</v>
      </c>
      <c r="I197" s="38">
        <f>SUM(I198:I198)</f>
        <v>1479.6</v>
      </c>
      <c r="J197" s="37">
        <f>SUM(J198:J198)</f>
        <v>11</v>
      </c>
      <c r="K197" s="37">
        <f>SUM(K198:K198)</f>
        <v>6</v>
      </c>
      <c r="L197" s="37">
        <f>SUM(L198:L198)</f>
        <v>5</v>
      </c>
      <c r="M197" s="38">
        <f>SUM(M198:M198)</f>
        <v>615.9</v>
      </c>
      <c r="N197" s="38">
        <f>SUM(N198:N198)</f>
        <v>358.4</v>
      </c>
      <c r="O197" s="87">
        <f>SUM(O198:O198)</f>
        <v>257.5</v>
      </c>
      <c r="P197" s="70">
        <f>SUM(P198:P198)</f>
        <v>21310140</v>
      </c>
      <c r="Q197" s="41">
        <v>7191638.03</v>
      </c>
      <c r="R197" s="41">
        <v>12451729.37</v>
      </c>
      <c r="S197" s="41">
        <v>1666772.6</v>
      </c>
      <c r="T197" s="38">
        <f>T198+T199</f>
        <v>0</v>
      </c>
      <c r="U197" s="32"/>
    </row>
    <row r="198" spans="1:20" ht="15">
      <c r="A198" s="42" t="s">
        <v>127</v>
      </c>
      <c r="B198" s="43" t="s">
        <v>229</v>
      </c>
      <c r="C198" s="44" t="s">
        <v>230</v>
      </c>
      <c r="D198" s="45">
        <v>40632</v>
      </c>
      <c r="E198" s="44" t="s">
        <v>218</v>
      </c>
      <c r="F198" s="44" t="s">
        <v>189</v>
      </c>
      <c r="G198" s="46">
        <v>27</v>
      </c>
      <c r="H198" s="46">
        <v>27</v>
      </c>
      <c r="I198" s="47">
        <v>1479.6</v>
      </c>
      <c r="J198" s="46">
        <f>K198+L198</f>
        <v>11</v>
      </c>
      <c r="K198" s="46">
        <v>6</v>
      </c>
      <c r="L198" s="46">
        <v>5</v>
      </c>
      <c r="M198" s="47">
        <v>615.9</v>
      </c>
      <c r="N198" s="47">
        <v>358.4</v>
      </c>
      <c r="O198" s="47">
        <v>257.5</v>
      </c>
      <c r="P198" s="49">
        <v>21310140</v>
      </c>
      <c r="Q198" s="49">
        <v>7191638.03</v>
      </c>
      <c r="R198" s="49">
        <v>12451729.37</v>
      </c>
      <c r="S198" s="49">
        <v>1666772.6</v>
      </c>
      <c r="T198" s="68"/>
    </row>
    <row r="199" spans="1:21" ht="11.25" customHeight="1">
      <c r="A199" s="54" t="s">
        <v>133</v>
      </c>
      <c r="B199" s="54"/>
      <c r="C199" s="78"/>
      <c r="D199" s="85"/>
      <c r="E199" s="56"/>
      <c r="F199" s="56"/>
      <c r="G199" s="57">
        <f>SUM(G200:G211)</f>
        <v>144</v>
      </c>
      <c r="H199" s="57">
        <f>SUM(H200:H211)</f>
        <v>144</v>
      </c>
      <c r="I199" s="58">
        <f>SUM(I200:I211)</f>
        <v>3247.9000000000005</v>
      </c>
      <c r="J199" s="57">
        <f>SUM(J200:J211)</f>
        <v>53</v>
      </c>
      <c r="K199" s="57">
        <f>SUM(K200:K211)</f>
        <v>19</v>
      </c>
      <c r="L199" s="57">
        <f>SUM(L200:L211)</f>
        <v>34</v>
      </c>
      <c r="M199" s="58">
        <f>SUM(M200:M211)</f>
        <v>2670.3</v>
      </c>
      <c r="N199" s="58">
        <f>SUM(N200:N211)</f>
        <v>1071.4</v>
      </c>
      <c r="O199" s="58">
        <f>SUM(O200:O211)</f>
        <v>1598.9000000000003</v>
      </c>
      <c r="P199" s="59">
        <f>SUM(P200:P211)</f>
        <v>92392380</v>
      </c>
      <c r="Q199" s="59">
        <f>SUM(Q200:Q211)</f>
        <v>31180112.1</v>
      </c>
      <c r="R199" s="59">
        <f>SUM(R200:R211)</f>
        <v>53985797.9</v>
      </c>
      <c r="S199" s="59">
        <f>SUM(S200:S211)</f>
        <v>7226470</v>
      </c>
      <c r="T199" s="38">
        <f>T200+T201</f>
        <v>0</v>
      </c>
      <c r="U199" s="32"/>
    </row>
    <row r="200" spans="1:20" ht="15">
      <c r="A200" s="60">
        <v>2</v>
      </c>
      <c r="B200" s="61" t="s">
        <v>231</v>
      </c>
      <c r="C200" s="62">
        <v>33</v>
      </c>
      <c r="D200" s="63">
        <v>40652</v>
      </c>
      <c r="E200" s="44" t="s">
        <v>218</v>
      </c>
      <c r="F200" s="44" t="s">
        <v>189</v>
      </c>
      <c r="G200" s="66">
        <v>3</v>
      </c>
      <c r="H200" s="66">
        <v>3</v>
      </c>
      <c r="I200" s="67">
        <v>86.8</v>
      </c>
      <c r="J200" s="68">
        <v>2</v>
      </c>
      <c r="K200" s="68">
        <v>1</v>
      </c>
      <c r="L200" s="68">
        <v>1</v>
      </c>
      <c r="M200" s="67">
        <v>86.8</v>
      </c>
      <c r="N200" s="67">
        <v>43.5</v>
      </c>
      <c r="O200" s="47">
        <v>43.3</v>
      </c>
      <c r="P200" s="65">
        <f>M200*34600</f>
        <v>3003280</v>
      </c>
      <c r="Q200" s="65">
        <v>1013531.71</v>
      </c>
      <c r="R200" s="65">
        <v>1754846.74</v>
      </c>
      <c r="S200" s="65">
        <v>234901.55</v>
      </c>
      <c r="T200" s="50">
        <v>0</v>
      </c>
    </row>
    <row r="201" spans="1:20" ht="15">
      <c r="A201" s="60">
        <v>3</v>
      </c>
      <c r="B201" s="61" t="s">
        <v>232</v>
      </c>
      <c r="C201" s="62">
        <v>32</v>
      </c>
      <c r="D201" s="63">
        <v>40652</v>
      </c>
      <c r="E201" s="44" t="s">
        <v>218</v>
      </c>
      <c r="F201" s="44" t="s">
        <v>189</v>
      </c>
      <c r="G201" s="66">
        <v>2</v>
      </c>
      <c r="H201" s="66">
        <v>2</v>
      </c>
      <c r="I201" s="67">
        <v>95.8</v>
      </c>
      <c r="J201" s="68">
        <v>1</v>
      </c>
      <c r="K201" s="68">
        <v>0</v>
      </c>
      <c r="L201" s="68">
        <v>1</v>
      </c>
      <c r="M201" s="67">
        <v>47.6</v>
      </c>
      <c r="N201" s="67">
        <v>0</v>
      </c>
      <c r="O201" s="47">
        <v>47.6</v>
      </c>
      <c r="P201" s="65">
        <f>M201*34600</f>
        <v>1646960</v>
      </c>
      <c r="Q201" s="65">
        <v>555807.71</v>
      </c>
      <c r="R201" s="65">
        <v>962335.31</v>
      </c>
      <c r="S201" s="65">
        <v>128816.98</v>
      </c>
      <c r="T201" s="50">
        <v>0</v>
      </c>
    </row>
    <row r="202" spans="1:20" ht="15">
      <c r="A202" s="60">
        <v>4</v>
      </c>
      <c r="B202" s="61" t="s">
        <v>233</v>
      </c>
      <c r="C202" s="62">
        <v>30</v>
      </c>
      <c r="D202" s="63">
        <v>40652</v>
      </c>
      <c r="E202" s="44" t="s">
        <v>218</v>
      </c>
      <c r="F202" s="44" t="s">
        <v>189</v>
      </c>
      <c r="G202" s="66">
        <v>9</v>
      </c>
      <c r="H202" s="66">
        <v>9</v>
      </c>
      <c r="I202" s="67">
        <v>296.4</v>
      </c>
      <c r="J202" s="68">
        <v>1</v>
      </c>
      <c r="K202" s="68">
        <v>0</v>
      </c>
      <c r="L202" s="68">
        <v>1</v>
      </c>
      <c r="M202" s="67">
        <v>49.4</v>
      </c>
      <c r="N202" s="67">
        <v>0</v>
      </c>
      <c r="O202" s="47">
        <v>49.4</v>
      </c>
      <c r="P202" s="65">
        <f>M202*34600</f>
        <v>1709240</v>
      </c>
      <c r="Q202" s="65">
        <v>576825.65</v>
      </c>
      <c r="R202" s="65">
        <v>998726.14</v>
      </c>
      <c r="S202" s="65">
        <v>133688.21</v>
      </c>
      <c r="T202" s="50">
        <v>0</v>
      </c>
    </row>
    <row r="203" spans="1:20" ht="15">
      <c r="A203" s="60">
        <v>5</v>
      </c>
      <c r="B203" s="61" t="s">
        <v>234</v>
      </c>
      <c r="C203" s="62">
        <v>28</v>
      </c>
      <c r="D203" s="63">
        <v>40652</v>
      </c>
      <c r="E203" s="44" t="s">
        <v>218</v>
      </c>
      <c r="F203" s="44" t="s">
        <v>189</v>
      </c>
      <c r="G203" s="66">
        <v>7</v>
      </c>
      <c r="H203" s="66">
        <v>7</v>
      </c>
      <c r="I203" s="67">
        <v>82</v>
      </c>
      <c r="J203" s="68">
        <v>3</v>
      </c>
      <c r="K203" s="68">
        <v>0</v>
      </c>
      <c r="L203" s="68">
        <v>3</v>
      </c>
      <c r="M203" s="67">
        <v>82</v>
      </c>
      <c r="N203" s="67">
        <v>0</v>
      </c>
      <c r="O203" s="47">
        <v>82</v>
      </c>
      <c r="P203" s="65">
        <f>M203*34600</f>
        <v>2837200</v>
      </c>
      <c r="Q203" s="65">
        <v>957483.88</v>
      </c>
      <c r="R203" s="65">
        <v>1657804.53</v>
      </c>
      <c r="S203" s="65">
        <v>221911.59</v>
      </c>
      <c r="T203" s="50">
        <v>0</v>
      </c>
    </row>
    <row r="204" spans="1:20" ht="15">
      <c r="A204" s="60">
        <v>6</v>
      </c>
      <c r="B204" s="61" t="s">
        <v>235</v>
      </c>
      <c r="C204" s="62">
        <v>35</v>
      </c>
      <c r="D204" s="63">
        <v>40652</v>
      </c>
      <c r="E204" s="44" t="s">
        <v>218</v>
      </c>
      <c r="F204" s="44" t="s">
        <v>189</v>
      </c>
      <c r="G204" s="66">
        <v>6</v>
      </c>
      <c r="H204" s="66">
        <v>6</v>
      </c>
      <c r="I204" s="67">
        <v>203.7</v>
      </c>
      <c r="J204" s="68">
        <v>3</v>
      </c>
      <c r="K204" s="68">
        <v>0</v>
      </c>
      <c r="L204" s="68">
        <v>3</v>
      </c>
      <c r="M204" s="67">
        <v>127.6</v>
      </c>
      <c r="N204" s="67">
        <v>0</v>
      </c>
      <c r="O204" s="47">
        <v>127.6</v>
      </c>
      <c r="P204" s="65">
        <f>M204*34600</f>
        <v>4414960</v>
      </c>
      <c r="Q204" s="65">
        <v>1489938.32</v>
      </c>
      <c r="R204" s="65">
        <v>2579705.58</v>
      </c>
      <c r="S204" s="65">
        <v>345316.1</v>
      </c>
      <c r="T204" s="50">
        <v>0</v>
      </c>
    </row>
    <row r="205" spans="1:20" ht="15">
      <c r="A205" s="60">
        <v>7</v>
      </c>
      <c r="B205" s="61" t="s">
        <v>236</v>
      </c>
      <c r="C205" s="62">
        <v>55</v>
      </c>
      <c r="D205" s="63">
        <v>40667</v>
      </c>
      <c r="E205" s="44" t="s">
        <v>218</v>
      </c>
      <c r="F205" s="44" t="s">
        <v>189</v>
      </c>
      <c r="G205" s="50">
        <v>43</v>
      </c>
      <c r="H205" s="50">
        <v>43</v>
      </c>
      <c r="I205" s="64">
        <v>738</v>
      </c>
      <c r="J205" s="62">
        <v>12</v>
      </c>
      <c r="K205" s="62">
        <v>5</v>
      </c>
      <c r="L205" s="62">
        <v>7</v>
      </c>
      <c r="M205" s="64">
        <v>738</v>
      </c>
      <c r="N205" s="50">
        <v>321</v>
      </c>
      <c r="O205" s="62">
        <v>417</v>
      </c>
      <c r="P205" s="65">
        <f>M205*34600</f>
        <v>25534800</v>
      </c>
      <c r="Q205" s="65">
        <v>8617354.88</v>
      </c>
      <c r="R205" s="65">
        <v>14920240.74</v>
      </c>
      <c r="S205" s="65">
        <v>1997204.38</v>
      </c>
      <c r="T205" s="50">
        <v>0</v>
      </c>
    </row>
    <row r="206" spans="1:20" ht="15">
      <c r="A206" s="60">
        <v>8</v>
      </c>
      <c r="B206" s="61" t="s">
        <v>237</v>
      </c>
      <c r="C206" s="62">
        <v>56</v>
      </c>
      <c r="D206" s="63">
        <v>40667</v>
      </c>
      <c r="E206" s="44" t="s">
        <v>218</v>
      </c>
      <c r="F206" s="44" t="s">
        <v>189</v>
      </c>
      <c r="G206" s="66">
        <v>20</v>
      </c>
      <c r="H206" s="66">
        <v>20</v>
      </c>
      <c r="I206" s="67">
        <v>563.3</v>
      </c>
      <c r="J206" s="68">
        <v>9</v>
      </c>
      <c r="K206" s="68">
        <v>2</v>
      </c>
      <c r="L206" s="68">
        <v>7</v>
      </c>
      <c r="M206" s="67">
        <v>357</v>
      </c>
      <c r="N206" s="67">
        <v>104.7</v>
      </c>
      <c r="O206" s="47">
        <v>252.3</v>
      </c>
      <c r="P206" s="65">
        <f>M206*34600</f>
        <v>12352200</v>
      </c>
      <c r="Q206" s="65">
        <v>4168557.85</v>
      </c>
      <c r="R206" s="65">
        <v>7217514.83</v>
      </c>
      <c r="S206" s="65">
        <v>966127.32</v>
      </c>
      <c r="T206" s="50">
        <v>0</v>
      </c>
    </row>
    <row r="207" spans="1:20" ht="15">
      <c r="A207" s="60">
        <v>9</v>
      </c>
      <c r="B207" s="61" t="s">
        <v>238</v>
      </c>
      <c r="C207" s="62">
        <v>44</v>
      </c>
      <c r="D207" s="63">
        <v>40667</v>
      </c>
      <c r="E207" s="44" t="s">
        <v>218</v>
      </c>
      <c r="F207" s="44" t="s">
        <v>189</v>
      </c>
      <c r="G207" s="66">
        <v>9</v>
      </c>
      <c r="H207" s="66">
        <v>9</v>
      </c>
      <c r="I207" s="67">
        <v>203.6</v>
      </c>
      <c r="J207" s="68">
        <v>4</v>
      </c>
      <c r="K207" s="68">
        <v>2</v>
      </c>
      <c r="L207" s="68">
        <v>2</v>
      </c>
      <c r="M207" s="67">
        <v>203.6</v>
      </c>
      <c r="N207" s="67">
        <v>101.4</v>
      </c>
      <c r="O207" s="47">
        <v>102.2</v>
      </c>
      <c r="P207" s="65">
        <f>M207*34600</f>
        <v>7044560</v>
      </c>
      <c r="Q207" s="65">
        <v>2377362.4</v>
      </c>
      <c r="R207" s="65">
        <v>4116207.34</v>
      </c>
      <c r="S207" s="65">
        <v>550990.26</v>
      </c>
      <c r="T207" s="50">
        <v>0</v>
      </c>
    </row>
    <row r="208" spans="1:20" ht="15">
      <c r="A208" s="60">
        <v>10</v>
      </c>
      <c r="B208" s="61" t="s">
        <v>239</v>
      </c>
      <c r="C208" s="62">
        <v>45</v>
      </c>
      <c r="D208" s="63">
        <v>40667</v>
      </c>
      <c r="E208" s="44" t="s">
        <v>218</v>
      </c>
      <c r="F208" s="44" t="s">
        <v>189</v>
      </c>
      <c r="G208" s="66">
        <v>10</v>
      </c>
      <c r="H208" s="66">
        <v>10</v>
      </c>
      <c r="I208" s="67">
        <v>207</v>
      </c>
      <c r="J208" s="68">
        <v>4</v>
      </c>
      <c r="K208" s="68">
        <v>3</v>
      </c>
      <c r="L208" s="68">
        <v>1</v>
      </c>
      <c r="M208" s="67">
        <v>207</v>
      </c>
      <c r="N208" s="67">
        <v>155.8</v>
      </c>
      <c r="O208" s="47">
        <v>51.2</v>
      </c>
      <c r="P208" s="65">
        <f>M208*34600</f>
        <v>7162200</v>
      </c>
      <c r="Q208" s="65">
        <v>2417062.96</v>
      </c>
      <c r="R208" s="65">
        <v>4184945.57</v>
      </c>
      <c r="S208" s="65">
        <v>560191.47</v>
      </c>
      <c r="T208" s="50">
        <v>0</v>
      </c>
    </row>
    <row r="209" spans="1:20" ht="15">
      <c r="A209" s="60">
        <v>11</v>
      </c>
      <c r="B209" s="61" t="s">
        <v>240</v>
      </c>
      <c r="C209" s="62">
        <v>61</v>
      </c>
      <c r="D209" s="63">
        <v>40814</v>
      </c>
      <c r="E209" s="44" t="s">
        <v>218</v>
      </c>
      <c r="F209" s="44" t="s">
        <v>189</v>
      </c>
      <c r="G209" s="66">
        <v>16</v>
      </c>
      <c r="H209" s="66">
        <v>16</v>
      </c>
      <c r="I209" s="67">
        <v>208.9</v>
      </c>
      <c r="J209" s="68">
        <v>4</v>
      </c>
      <c r="K209" s="68">
        <v>2</v>
      </c>
      <c r="L209" s="68">
        <v>2</v>
      </c>
      <c r="M209" s="67">
        <v>208.9</v>
      </c>
      <c r="N209" s="67">
        <v>118.5</v>
      </c>
      <c r="O209" s="47">
        <v>90.4</v>
      </c>
      <c r="P209" s="65">
        <f>M209*34600</f>
        <v>7227940</v>
      </c>
      <c r="Q209" s="65">
        <v>2439248.56</v>
      </c>
      <c r="R209" s="65">
        <v>4223358.12</v>
      </c>
      <c r="S209" s="65">
        <v>565333.32</v>
      </c>
      <c r="T209" s="50">
        <v>0</v>
      </c>
    </row>
    <row r="210" spans="1:20" ht="15">
      <c r="A210" s="60">
        <v>12</v>
      </c>
      <c r="B210" s="61" t="s">
        <v>241</v>
      </c>
      <c r="C210" s="62">
        <v>83</v>
      </c>
      <c r="D210" s="63">
        <v>40826</v>
      </c>
      <c r="E210" s="44" t="s">
        <v>218</v>
      </c>
      <c r="F210" s="44" t="s">
        <v>189</v>
      </c>
      <c r="G210" s="50">
        <v>6</v>
      </c>
      <c r="H210" s="50">
        <v>6</v>
      </c>
      <c r="I210" s="64">
        <v>80.4</v>
      </c>
      <c r="J210" s="62">
        <v>2</v>
      </c>
      <c r="K210" s="62">
        <v>0</v>
      </c>
      <c r="L210" s="62">
        <v>2</v>
      </c>
      <c r="M210" s="64">
        <v>80.4</v>
      </c>
      <c r="N210" s="50">
        <v>0</v>
      </c>
      <c r="O210" s="62">
        <v>80.4</v>
      </c>
      <c r="P210" s="65">
        <f>M210*34600</f>
        <v>2781840</v>
      </c>
      <c r="Q210" s="65">
        <v>938801.26</v>
      </c>
      <c r="R210" s="65">
        <v>1625457.12</v>
      </c>
      <c r="S210" s="65">
        <v>217581.62</v>
      </c>
      <c r="T210" s="50">
        <v>0</v>
      </c>
    </row>
    <row r="211" spans="1:20" ht="15">
      <c r="A211" s="60">
        <v>13</v>
      </c>
      <c r="B211" s="61" t="s">
        <v>242</v>
      </c>
      <c r="C211" s="62">
        <v>85</v>
      </c>
      <c r="D211" s="63">
        <v>40833</v>
      </c>
      <c r="E211" s="44" t="s">
        <v>218</v>
      </c>
      <c r="F211" s="44" t="s">
        <v>189</v>
      </c>
      <c r="G211" s="66">
        <v>13</v>
      </c>
      <c r="H211" s="66">
        <v>13</v>
      </c>
      <c r="I211" s="67">
        <v>482</v>
      </c>
      <c r="J211" s="68">
        <v>8</v>
      </c>
      <c r="K211" s="68">
        <v>4</v>
      </c>
      <c r="L211" s="68">
        <v>4</v>
      </c>
      <c r="M211" s="67">
        <v>482</v>
      </c>
      <c r="N211" s="67">
        <v>226.5</v>
      </c>
      <c r="O211" s="47">
        <v>255.5</v>
      </c>
      <c r="P211" s="65">
        <f>M211*34600</f>
        <v>16677200</v>
      </c>
      <c r="Q211" s="65">
        <v>5628136.92</v>
      </c>
      <c r="R211" s="65">
        <v>9744655.88</v>
      </c>
      <c r="S211" s="65">
        <v>1304407.2</v>
      </c>
      <c r="T211" s="50">
        <v>0</v>
      </c>
    </row>
    <row r="212" spans="1:21" ht="17.25" customHeight="1">
      <c r="A212" s="54" t="s">
        <v>118</v>
      </c>
      <c r="B212" s="54"/>
      <c r="C212" s="88" t="s">
        <v>53</v>
      </c>
      <c r="D212" s="88" t="s">
        <v>53</v>
      </c>
      <c r="E212" s="88" t="s">
        <v>53</v>
      </c>
      <c r="F212" s="88" t="s">
        <v>53</v>
      </c>
      <c r="G212" s="88">
        <f>SUM(G213)</f>
        <v>3</v>
      </c>
      <c r="H212" s="88">
        <f>SUM(H213)</f>
        <v>3</v>
      </c>
      <c r="I212" s="89">
        <f>SUM(I213)</f>
        <v>240.5</v>
      </c>
      <c r="J212" s="88">
        <f>SUM(J213)</f>
        <v>2</v>
      </c>
      <c r="K212" s="88">
        <f>SUM(K213)</f>
        <v>0</v>
      </c>
      <c r="L212" s="88">
        <f>SUM(L213)</f>
        <v>2</v>
      </c>
      <c r="M212" s="38">
        <f>SUM(M213)</f>
        <v>75.7</v>
      </c>
      <c r="N212" s="89">
        <f>SUM(N213)</f>
        <v>0</v>
      </c>
      <c r="O212" s="89">
        <f>SUM(O213)</f>
        <v>75.7</v>
      </c>
      <c r="P212" s="41">
        <f>SUM(P213)</f>
        <v>2619220</v>
      </c>
      <c r="Q212" s="41">
        <v>883921.09</v>
      </c>
      <c r="R212" s="41">
        <f>P212-Q212-S212</f>
        <v>1530436.6177</v>
      </c>
      <c r="S212" s="41">
        <f>P212*7.8215%</f>
        <v>204862.29230000003</v>
      </c>
      <c r="T212" s="89">
        <f>SUM(T213)</f>
        <v>0</v>
      </c>
      <c r="U212" s="90">
        <f>SUM(U213:U213)</f>
        <v>0</v>
      </c>
    </row>
    <row r="213" spans="1:20" ht="23.25">
      <c r="A213" s="60">
        <v>14</v>
      </c>
      <c r="B213" s="81" t="s">
        <v>243</v>
      </c>
      <c r="C213" s="91" t="s">
        <v>51</v>
      </c>
      <c r="D213" s="92">
        <v>40120</v>
      </c>
      <c r="E213" s="44" t="s">
        <v>218</v>
      </c>
      <c r="F213" s="44" t="s">
        <v>189</v>
      </c>
      <c r="G213" s="93">
        <v>3</v>
      </c>
      <c r="H213" s="93">
        <v>3</v>
      </c>
      <c r="I213" s="94">
        <v>240.5</v>
      </c>
      <c r="J213" s="93">
        <v>2</v>
      </c>
      <c r="K213" s="91">
        <v>0</v>
      </c>
      <c r="L213" s="91">
        <v>2</v>
      </c>
      <c r="M213" s="47">
        <v>75.7</v>
      </c>
      <c r="N213" s="95">
        <v>0</v>
      </c>
      <c r="O213" s="95">
        <v>75.7</v>
      </c>
      <c r="P213" s="49">
        <f>M213*34600</f>
        <v>2619220</v>
      </c>
      <c r="Q213" s="49">
        <v>883921.09</v>
      </c>
      <c r="R213" s="49">
        <f>P213-Q213-S213</f>
        <v>1530436.6177</v>
      </c>
      <c r="S213" s="49">
        <f>P213*7.8215%</f>
        <v>204862.29230000003</v>
      </c>
      <c r="T213" s="95">
        <v>0</v>
      </c>
    </row>
    <row r="214" spans="1:20" ht="15">
      <c r="A214" s="96"/>
      <c r="B214" s="97"/>
      <c r="C214" s="98"/>
      <c r="D214" s="99"/>
      <c r="E214" s="100"/>
      <c r="F214" s="100"/>
      <c r="G214" s="101"/>
      <c r="H214" s="101"/>
      <c r="I214" s="102"/>
      <c r="J214" s="101"/>
      <c r="K214" s="98"/>
      <c r="L214" s="98"/>
      <c r="M214" s="103"/>
      <c r="N214" s="104"/>
      <c r="O214" s="104"/>
      <c r="P214" s="105"/>
      <c r="Q214" s="105"/>
      <c r="R214" s="105"/>
      <c r="S214" s="105"/>
      <c r="T214" s="104" t="s">
        <v>244</v>
      </c>
    </row>
    <row r="222" ht="15.75" customHeight="1"/>
  </sheetData>
  <sheetProtection selectLockedCells="1" selectUnlockedCells="1"/>
  <mergeCells count="49">
    <mergeCell ref="N1:V1"/>
    <mergeCell ref="N2:V2"/>
    <mergeCell ref="N3:V3"/>
    <mergeCell ref="N4:V4"/>
    <mergeCell ref="N5:V5"/>
    <mergeCell ref="N6:T6"/>
    <mergeCell ref="N7:T7"/>
    <mergeCell ref="N8:T8"/>
    <mergeCell ref="A10:T10"/>
    <mergeCell ref="A11:A14"/>
    <mergeCell ref="B11:B14"/>
    <mergeCell ref="C11:D12"/>
    <mergeCell ref="E11:E14"/>
    <mergeCell ref="F11:F14"/>
    <mergeCell ref="G11:G13"/>
    <mergeCell ref="H11:H13"/>
    <mergeCell ref="I11:I13"/>
    <mergeCell ref="J11:L11"/>
    <mergeCell ref="M11:O11"/>
    <mergeCell ref="P11:T11"/>
    <mergeCell ref="J12:J13"/>
    <mergeCell ref="K12:L12"/>
    <mergeCell ref="M12:M13"/>
    <mergeCell ref="N12:O12"/>
    <mergeCell ref="P12:P13"/>
    <mergeCell ref="Q12:T12"/>
    <mergeCell ref="C13:C14"/>
    <mergeCell ref="D13:D14"/>
    <mergeCell ref="A16:B16"/>
    <mergeCell ref="A17:B17"/>
    <mergeCell ref="A18:B18"/>
    <mergeCell ref="A25:B25"/>
    <mergeCell ref="A90:B90"/>
    <mergeCell ref="A96:B96"/>
    <mergeCell ref="A97:B97"/>
    <mergeCell ref="A100:B100"/>
    <mergeCell ref="A151:B151"/>
    <mergeCell ref="A154:B154"/>
    <mergeCell ref="A155:B155"/>
    <mergeCell ref="A157:B157"/>
    <mergeCell ref="A181:B181"/>
    <mergeCell ref="A183:B183"/>
    <mergeCell ref="A184:B184"/>
    <mergeCell ref="A186:B186"/>
    <mergeCell ref="A194:B194"/>
    <mergeCell ref="A196:B196"/>
    <mergeCell ref="A197:B197"/>
    <mergeCell ref="A199:B199"/>
    <mergeCell ref="A212:B212"/>
  </mergeCells>
  <printOptions horizontalCentered="1"/>
  <pageMargins left="0.03958333333333333" right="0.03958333333333333" top="0.7479166666666667" bottom="0.7479166666666667" header="0.5118055555555555" footer="0.5118055555555555"/>
  <pageSetup horizontalDpi="300" verticalDpi="300" orientation="landscape" paperSize="9" scale="83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Уминова Ольга Ивановна</dc:creator>
  <cp:keywords/>
  <dc:description/>
  <cp:lastModifiedBy>Natasha Kuznetsova</cp:lastModifiedBy>
  <cp:lastPrinted>2013-12-12T08:51:23Z</cp:lastPrinted>
  <dcterms:created xsi:type="dcterms:W3CDTF">2013-04-14T08:33:53Z</dcterms:created>
  <dcterms:modified xsi:type="dcterms:W3CDTF">2014-01-15T11:25:37Z</dcterms:modified>
  <cp:category/>
  <cp:version/>
  <cp:contentType/>
  <cp:contentStatus/>
  <cp:revision>63</cp:revision>
</cp:coreProperties>
</file>