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4" activeTab="0"/>
  </bookViews>
  <sheets>
    <sheet name="Таблица 7а" sheetId="1" r:id="rId1"/>
  </sheets>
  <definedNames>
    <definedName name="_xlnm.Print_Area" localSheetId="0">'Таблица 7а'!$A$1:$L$81</definedName>
    <definedName name="_xlnm._FilterDatabase" localSheetId="0" hidden="1">'Таблица 7а'!$A$6:$M$81</definedName>
  </definedNames>
  <calcPr fullCalcOnLoad="1"/>
</workbook>
</file>

<file path=xl/sharedStrings.xml><?xml version="1.0" encoding="utf-8"?>
<sst xmlns="http://schemas.openxmlformats.org/spreadsheetml/2006/main" count="192" uniqueCount="102">
  <si>
    <t xml:space="preserve"> 7А таблица</t>
  </si>
  <si>
    <t>Коми Республикалы канму могъяс вылӧ капитальнӧя стрӧитан объектъяслӧн лыддьӧг, кутшӧмъясӧс колӧ стрӧитны (выльмӧдны) Коми Республикаса республиканскӧй сьӧмкуд тшӧт весьтӧ</t>
  </si>
  <si>
    <t xml:space="preserve">Д/в№ </t>
  </si>
  <si>
    <t>Уджтасувъяслӧн, дыр кадся республиканскӧй торъя мога  уджтасъяслӧн, шӧр мероприятиеяслӧн, капитальнӧя стрӧитан (выльмӧдан) объектъяслӧн ним</t>
  </si>
  <si>
    <t>Вынйӧр</t>
  </si>
  <si>
    <t>Стрӧитан кадколастъяс</t>
  </si>
  <si>
    <t>Наличие проектной документации, имеющей положительное заключение госэкспертизы; год разработки, год утверждения</t>
  </si>
  <si>
    <t xml:space="preserve">Сметная стоимость объекта (в текущих ценах) </t>
  </si>
  <si>
    <t>Стрӧитан вояс серти сьӧмӧн могмӧдан мында, сюрс шайт</t>
  </si>
  <si>
    <t>общая</t>
  </si>
  <si>
    <t>остаток на 01.01.2013</t>
  </si>
  <si>
    <t>Всего:</t>
  </si>
  <si>
    <t>сы лыдын:</t>
  </si>
  <si>
    <t>2013 (текущий год)</t>
  </si>
  <si>
    <t>2014 (ӧчереднӧй во)</t>
  </si>
  <si>
    <t>2015 (планӧвӧй кадколастлӧн медводдза во)</t>
  </si>
  <si>
    <t>2016 (планӧвӧй кадколастлӧн мӧд во)</t>
  </si>
  <si>
    <t>УДЖТАС ОБЪЕКТЪЯС СЕРТИ СТАВЫС:</t>
  </si>
  <si>
    <t>сы лыдын источникъяс тшӧт весьтӧ:</t>
  </si>
  <si>
    <t>- Коми Республикаса республиканскӧй сьӧмкуд</t>
  </si>
  <si>
    <t>- сьӧмкудйӧ пырттӧм сьӧм (вот кокньӧдъяс)</t>
  </si>
  <si>
    <t>1 уджтасув. Висьӧмъясысь ӧлӧдӧм да бур дзоньвидза оласног лӧсьӧдӧм. Медводдза медико-санитарнӧй отсӧг сетӧм сӧвмӧдӧм.</t>
  </si>
  <si>
    <t>Шӧр мероприятие 1.0210. Канму коланлун вылӧ дзоньвидзалун видзан объектъяс стрӧитӧм да выльмӧдӧм</t>
  </si>
  <si>
    <t>а</t>
  </si>
  <si>
    <t>Чилимдін сиктын 80 койка вылӧ бурдӧдчан корпус</t>
  </si>
  <si>
    <t>80 койка</t>
  </si>
  <si>
    <t>2014-2016 вояс</t>
  </si>
  <si>
    <t>имеется, нет заключения экспертизы</t>
  </si>
  <si>
    <t>б</t>
  </si>
  <si>
    <t>Строительство многопрофильной больницы с отделением для оказания медицинской помощи больным, пострадавшим в дорожно-транспортных проишествиях мощностью 80 коек в с. Визинга Сысольского района</t>
  </si>
  <si>
    <t>ПСД</t>
  </si>
  <si>
    <t>2013 год</t>
  </si>
  <si>
    <t>ПСД отсутствует</t>
  </si>
  <si>
    <t>в</t>
  </si>
  <si>
    <t>Строительство фельдшерско-акушерских пунктов</t>
  </si>
  <si>
    <t>Фельдшерско-акушерский пункт в п. Синегорье Усть-Цилемского района</t>
  </si>
  <si>
    <t>15 пос./смену</t>
  </si>
  <si>
    <t>2013-2014 вояс год</t>
  </si>
  <si>
    <t>имеется</t>
  </si>
  <si>
    <t>Фельдшерско-акушерский пункт в п. Нижняя Омра Троицко-Печорского района</t>
  </si>
  <si>
    <t>Фельдшерско-акушерский пункт в п. Русаново Троицко-Печорского района</t>
  </si>
  <si>
    <t>Фельдшерско-акушерский пункт в с. Кипеево Ижемского района</t>
  </si>
  <si>
    <t>Фельдшерско-акушерский пункт в п. Якуньель Прилузского района</t>
  </si>
  <si>
    <t>Фельдшерско-акушерский пункт в п. Донаель Усть-Вымского района</t>
  </si>
  <si>
    <t xml:space="preserve">смета на проверке </t>
  </si>
  <si>
    <t>Фельдшерско-акушерский пункт в с. М.Слуда Сыктывдинского района</t>
  </si>
  <si>
    <t>Фельдшерско-акушерский пункт в п. Буткан Удорского района</t>
  </si>
  <si>
    <t>Строительство фельдшерско-акушерского пункта в д. Новикбож МО ГО «Усинск»</t>
  </si>
  <si>
    <t>имеется смета</t>
  </si>
  <si>
    <t>Строительство фельдшерско-акушерского пункта в с.Керес,  МО МР «Корткеросский»</t>
  </si>
  <si>
    <t>Строительство фельдшерско-акушерского пункта в с.Гурьевка, МО МР «Прилузский»</t>
  </si>
  <si>
    <t>Строительство фельдшерско-акушерского пункта в пст Гуляшор, МО МР «Прилузский»</t>
  </si>
  <si>
    <t>Строительство фельдшерско-акушерского пункта в пст Кыддзявидзь, МО МР «Прилузский»</t>
  </si>
  <si>
    <t>8322.42</t>
  </si>
  <si>
    <t>Строительство фельдшерско-акушерского пункта в с.Ыб, МО МР «Сыктывдинский»</t>
  </si>
  <si>
    <t>Строительство фельдшерско-акушерского пункта в д.Заречное, МО МР «Сысольский»</t>
  </si>
  <si>
    <t>Строительство фельдшерско-акушерского пункта в пст Диасёръя, МО МР «Усть-Куломский»</t>
  </si>
  <si>
    <t>Строительство фельдшерско-акушерского пункта в с.Усть-Илыч, МО МР «Троицко-Печорский»</t>
  </si>
  <si>
    <t>Строительство фельдшерско-акушерского пункта в п.Ляли, МО МР «Княжпогостский»</t>
  </si>
  <si>
    <t>Строительство фельдшерско-акушерского пункта в пст Лопъювад, МО МР «Усть-Куломский»</t>
  </si>
  <si>
    <t>Строительство фельдшерско-акушерского пункта в д. Усть-Ижма, МО МР «Ижемский»</t>
  </si>
  <si>
    <t>Строительство фельдшерско-акушерского пункта в д.Среднее Бугаево, МО МР «Усть-Цилемский»</t>
  </si>
  <si>
    <r>
      <t xml:space="preserve">2 уджтасув. </t>
    </r>
    <r>
      <rPr>
        <b/>
        <sz val="14"/>
        <color indexed="18"/>
        <rFont val="Times New Roman"/>
        <family val="1"/>
      </rPr>
      <t>Торъя, тшӧтш  вылыс  технологияа,  медицина отсӧг сетӧм, регыдъя, сы лыдын регыдъя специализируйтӧм, медицина отсӧг сетӧм, медицинскӧй эвакуация бурмӧдӧм</t>
    </r>
  </si>
  <si>
    <t>Шӧр мероприятие 2.0606. Канму коланлун вылӧ дзоньвидзалун видзан объектъяс стрӧитӧм да выльмӧдӧм</t>
  </si>
  <si>
    <t>г</t>
  </si>
  <si>
    <t>Сыктывкарын Гараж ул. Коми республиканскӧй онкология диспансерлысь радиологическӧй юкӧн выльмӧдӧм</t>
  </si>
  <si>
    <t xml:space="preserve">28 койка места </t>
  </si>
  <si>
    <t>2013-2016 вояс</t>
  </si>
  <si>
    <t>ПСД находится в экспертизе</t>
  </si>
  <si>
    <t>Шӧр мероприятие 2.0905. Канму коланлун вылӧ дзоньвидзалун видзан объектъяс стрӧитӧм да выльмӧдӧм</t>
  </si>
  <si>
    <t>д</t>
  </si>
  <si>
    <t>Сыктывкарын республиканскӧй инфекционнӧй больнича выльмӧдӧм</t>
  </si>
  <si>
    <t>120 койка</t>
  </si>
  <si>
    <t>2013-2017 вояс</t>
  </si>
  <si>
    <t>Положительное заключение экспертизы №11-1-5-0008-13от 08.02.2013 г.(1 этап )</t>
  </si>
  <si>
    <t>сы лыдын источникъяс тшӧт весьтӧ</t>
  </si>
  <si>
    <t>е</t>
  </si>
  <si>
    <t>Сыктывкарын йӧзлысь дзоньвидзалун видзан республиканскӧй объектъяс дорӧ кислород провод нюжӧдӧм (“Кардиологическӧй диспансер” КР КУ да “Республиканскӧй инфекционнӧй больнича” КР КСЗУ)</t>
  </si>
  <si>
    <t>545 м</t>
  </si>
  <si>
    <t>2013-2014 вояс</t>
  </si>
  <si>
    <t>ж</t>
  </si>
  <si>
    <t xml:space="preserve">Кислородопровод к республиканским объектам здравоохранения  в г. Сыктывкаре </t>
  </si>
  <si>
    <t>доввод</t>
  </si>
  <si>
    <t>2012-2013 вояс</t>
  </si>
  <si>
    <t>Положительное заключение экспертизы №249-10/СПЭ-0515/05 от 09.06.2010 г.</t>
  </si>
  <si>
    <r>
      <t xml:space="preserve">3 уджтасув. </t>
    </r>
    <r>
      <rPr>
        <b/>
        <sz val="14"/>
        <color indexed="18"/>
        <rFont val="Times New Roman"/>
        <family val="1"/>
      </rPr>
      <t>Мамлысь да кагалысь дзоньвидзалун видзӧм</t>
    </r>
  </si>
  <si>
    <t>Шӧр мероприятие 3.0107. Канму коланлун вылӧ дзоньвидзалун видзан объектъяс стрӧитӧм да выльмӧдӧм</t>
  </si>
  <si>
    <t>з</t>
  </si>
  <si>
    <t>“Коми республиканскӧй перинатальнӧй шӧрин” КР КСЗУ шӧр корпус бердӧ стрӧйба</t>
  </si>
  <si>
    <t>2014 во</t>
  </si>
  <si>
    <t>Шӧр мероприятие 01.3.0304. Канму коланлун вылӧ дзоньвидзалун видзан объектъяс стрӧитӧм да выльмӧдӧм</t>
  </si>
  <si>
    <t>и</t>
  </si>
  <si>
    <t>Теплый переход от республиканского перинатального центра до республиканской детской больницы в г.Сыктывкаре</t>
  </si>
  <si>
    <t>объект</t>
  </si>
  <si>
    <t>Положительное заключение экспертизы №4-1-5-0160-12 от 25.12.2012 г.</t>
  </si>
  <si>
    <r>
      <t xml:space="preserve">4 уджтасув. </t>
    </r>
    <r>
      <rPr>
        <b/>
        <sz val="14"/>
        <color indexed="8"/>
        <rFont val="Times New Roman"/>
        <family val="1"/>
      </rPr>
      <t xml:space="preserve">Медицинскӧй реабилитация да санаторно-курортнӧй бурдӧдӧм сӧвмӧдӧм, </t>
    </r>
    <r>
      <rPr>
        <b/>
        <sz val="14"/>
        <rFont val="Times New Roman"/>
        <family val="1"/>
      </rPr>
      <t>сы лыдын челядьлы</t>
    </r>
  </si>
  <si>
    <t>Шӧр мероприятие 4.0402. Канму коланлун вылӧ дзоньвидзалун видзан объектъяс стрӧитӧм да выльмӧдӧм</t>
  </si>
  <si>
    <t>к</t>
  </si>
  <si>
    <t>Княжпогост районса Серегов сиктын санаторнӧй комплекс</t>
  </si>
  <si>
    <t>402 места</t>
  </si>
  <si>
    <t>1986-2015 вояс</t>
  </si>
  <si>
    <t>Положительное заключение Государственной  экспертизы № 11-1-5-0103-07 от 28.09.2007 года (экспертное сопровождение)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</si>
</sst>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#,##0.00_р_."/>
    <numFmt numFmtId="167" formatCode="@"/>
    <numFmt numFmtId="168" formatCode="#,##0.00"/>
  </numFmts>
  <fonts count="1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top"/>
    </xf>
    <xf numFmtId="164" fontId="6" fillId="2" borderId="1" xfId="0" applyFont="1" applyFill="1" applyBorder="1" applyAlignment="1">
      <alignment vertical="top"/>
    </xf>
    <xf numFmtId="164" fontId="4" fillId="2" borderId="1" xfId="0" applyFont="1" applyFill="1" applyBorder="1" applyAlignment="1">
      <alignment vertical="top"/>
    </xf>
    <xf numFmtId="166" fontId="4" fillId="2" borderId="1" xfId="22" applyNumberFormat="1" applyFont="1" applyFill="1" applyBorder="1" applyAlignment="1">
      <alignment horizontal="center" vertical="top"/>
      <protection/>
    </xf>
    <xf numFmtId="166" fontId="6" fillId="2" borderId="1" xfId="22" applyNumberFormat="1" applyFont="1" applyFill="1" applyBorder="1" applyAlignment="1">
      <alignment horizontal="center" vertical="top"/>
      <protection/>
    </xf>
    <xf numFmtId="164" fontId="6" fillId="2" borderId="0" xfId="0" applyFont="1" applyFill="1" applyAlignment="1">
      <alignment/>
    </xf>
    <xf numFmtId="164" fontId="4" fillId="0" borderId="1" xfId="0" applyFont="1" applyBorder="1" applyAlignment="1">
      <alignment horizontal="center" vertical="top"/>
    </xf>
    <xf numFmtId="164" fontId="7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/>
    </xf>
    <xf numFmtId="166" fontId="4" fillId="0" borderId="1" xfId="22" applyNumberFormat="1" applyFont="1" applyBorder="1" applyAlignment="1">
      <alignment horizontal="center" vertical="top"/>
      <protection/>
    </xf>
    <xf numFmtId="166" fontId="4" fillId="0" borderId="1" xfId="22" applyNumberFormat="1" applyFont="1" applyFill="1" applyBorder="1" applyAlignment="1">
      <alignment horizontal="center" vertical="top"/>
      <protection/>
    </xf>
    <xf numFmtId="166" fontId="4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top"/>
    </xf>
    <xf numFmtId="164" fontId="6" fillId="2" borderId="1" xfId="0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center" vertical="top"/>
    </xf>
    <xf numFmtId="166" fontId="6" fillId="2" borderId="1" xfId="0" applyNumberFormat="1" applyFont="1" applyFill="1" applyBorder="1" applyAlignment="1">
      <alignment horizontal="center" vertical="top"/>
    </xf>
    <xf numFmtId="164" fontId="4" fillId="0" borderId="1" xfId="23" applyFont="1" applyFill="1" applyBorder="1" applyAlignment="1">
      <alignment horizontal="left" vertical="top" wrapText="1"/>
      <protection/>
    </xf>
    <xf numFmtId="168" fontId="4" fillId="0" borderId="1" xfId="0" applyNumberFormat="1" applyFont="1" applyBorder="1" applyAlignment="1">
      <alignment horizontal="center" vertical="top" wrapText="1"/>
    </xf>
    <xf numFmtId="164" fontId="7" fillId="0" borderId="1" xfId="23" applyFont="1" applyFill="1" applyBorder="1" applyAlignment="1">
      <alignment horizontal="justify" vertical="top" wrapText="1"/>
      <protection/>
    </xf>
    <xf numFmtId="164" fontId="4" fillId="0" borderId="1" xfId="0" applyNumberFormat="1" applyFont="1" applyFill="1" applyBorder="1" applyAlignment="1">
      <alignment horizontal="justify" vertical="center" wrapText="1"/>
    </xf>
    <xf numFmtId="166" fontId="4" fillId="0" borderId="1" xfId="22" applyNumberFormat="1" applyFont="1" applyBorder="1" applyAlignment="1">
      <alignment horizontal="center" vertical="top" wrapText="1"/>
      <protection/>
    </xf>
    <xf numFmtId="164" fontId="4" fillId="2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left" vertical="center" wrapText="1"/>
    </xf>
    <xf numFmtId="166" fontId="4" fillId="0" borderId="1" xfId="22" applyNumberFormat="1" applyFont="1" applyBorder="1" applyAlignment="1">
      <alignment horizontal="center" vertical="center" wrapText="1"/>
      <protection/>
    </xf>
    <xf numFmtId="165" fontId="4" fillId="0" borderId="1" xfId="24" applyFont="1" applyFill="1" applyBorder="1" applyAlignment="1" applyProtection="1">
      <alignment horizontal="left" vertical="center" wrapText="1"/>
      <protection/>
    </xf>
    <xf numFmtId="164" fontId="4" fillId="2" borderId="1" xfId="0" applyFont="1" applyFill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9" fillId="0" borderId="1" xfId="23" applyFont="1" applyFill="1" applyBorder="1" applyAlignment="1">
      <alignment horizontal="left" vertical="top" wrapText="1"/>
      <protection/>
    </xf>
    <xf numFmtId="164" fontId="4" fillId="0" borderId="1" xfId="0" applyFont="1" applyBorder="1" applyAlignment="1">
      <alignment horizontal="left" vertical="top" wrapText="1"/>
    </xf>
    <xf numFmtId="166" fontId="4" fillId="0" borderId="1" xfId="22" applyNumberFormat="1" applyFont="1" applyBorder="1" applyAlignment="1" applyProtection="1">
      <alignment horizontal="center" vertical="top"/>
      <protection locked="0"/>
    </xf>
    <xf numFmtId="166" fontId="4" fillId="2" borderId="1" xfId="22" applyNumberFormat="1" applyFont="1" applyFill="1" applyBorder="1" applyAlignment="1" applyProtection="1">
      <alignment horizontal="center" vertical="top"/>
      <protection locked="0"/>
    </xf>
    <xf numFmtId="164" fontId="9" fillId="0" borderId="1" xfId="23" applyFont="1" applyFill="1" applyBorder="1" applyAlignment="1">
      <alignment horizontal="left" vertical="top" wrapText="1"/>
      <protection/>
    </xf>
    <xf numFmtId="164" fontId="10" fillId="0" borderId="1" xfId="23" applyFont="1" applyFill="1" applyBorder="1" applyAlignment="1">
      <alignment horizontal="left" vertical="top" wrapText="1"/>
      <protection/>
    </xf>
    <xf numFmtId="168" fontId="4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Обычный_Капстрой" xfId="23"/>
    <cellStyle name="Финансовый 2" xfId="24"/>
    <cellStyle name="Финансовый 2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="70" zoomScaleSheetLayoutView="70" workbookViewId="0" topLeftCell="A1">
      <selection activeCell="A4" sqref="A4"/>
    </sheetView>
  </sheetViews>
  <sheetFormatPr defaultColWidth="9.00390625" defaultRowHeight="12.75"/>
  <cols>
    <col min="1" max="1" width="5.75390625" style="1" customWidth="1"/>
    <col min="2" max="2" width="94.75390625" style="1" customWidth="1"/>
    <col min="3" max="4" width="17.25390625" style="1" customWidth="1"/>
    <col min="5" max="5" width="0" style="1" hidden="1" customWidth="1"/>
    <col min="6" max="9" width="0" style="2" hidden="1" customWidth="1"/>
    <col min="10" max="11" width="18.625" style="2" customWidth="1"/>
    <col min="12" max="12" width="17.25390625" style="2" customWidth="1"/>
    <col min="13" max="13" width="13.75390625" style="1" customWidth="1"/>
    <col min="14" max="16" width="11.00390625" style="1" customWidth="1"/>
    <col min="17" max="16384" width="9.125" style="1" customWidth="1"/>
  </cols>
  <sheetData>
    <row r="1" spans="11:12" ht="18.75">
      <c r="K1" s="3" t="s">
        <v>0</v>
      </c>
      <c r="L1" s="3"/>
    </row>
    <row r="3" spans="1:12" ht="66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7" customFormat="1" ht="48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  <c r="H4" s="6" t="s">
        <v>8</v>
      </c>
      <c r="I4" s="6"/>
      <c r="J4" s="6"/>
      <c r="K4" s="6"/>
      <c r="L4" s="6"/>
    </row>
    <row r="5" spans="1:12" s="7" customFormat="1" ht="18" customHeight="1">
      <c r="A5" s="5"/>
      <c r="B5" s="5"/>
      <c r="C5" s="5"/>
      <c r="D5" s="5"/>
      <c r="E5" s="5"/>
      <c r="F5" s="8" t="s">
        <v>9</v>
      </c>
      <c r="G5" s="5" t="s">
        <v>10</v>
      </c>
      <c r="H5" s="9" t="s">
        <v>11</v>
      </c>
      <c r="I5" s="8" t="s">
        <v>12</v>
      </c>
      <c r="J5" s="8"/>
      <c r="K5" s="8"/>
      <c r="L5" s="8"/>
    </row>
    <row r="6" spans="1:12" s="7" customFormat="1" ht="92.25" customHeight="1">
      <c r="A6" s="5"/>
      <c r="B6" s="5"/>
      <c r="C6" s="5"/>
      <c r="D6" s="5"/>
      <c r="E6" s="5"/>
      <c r="F6" s="8"/>
      <c r="G6" s="5"/>
      <c r="H6" s="9"/>
      <c r="I6" s="10" t="s">
        <v>13</v>
      </c>
      <c r="J6" s="10" t="s">
        <v>14</v>
      </c>
      <c r="K6" s="10" t="s">
        <v>15</v>
      </c>
      <c r="L6" s="10" t="s">
        <v>16</v>
      </c>
    </row>
    <row r="7" spans="1:12" s="16" customFormat="1" ht="31.5" customHeight="1">
      <c r="A7" s="11"/>
      <c r="B7" s="12" t="s">
        <v>17</v>
      </c>
      <c r="C7" s="12"/>
      <c r="D7" s="12"/>
      <c r="E7" s="13"/>
      <c r="F7" s="14"/>
      <c r="G7" s="14"/>
      <c r="H7" s="14">
        <f>I7+J7+K7+L7</f>
        <v>5103628</v>
      </c>
      <c r="I7" s="15">
        <f>I11+I46+I65+I76</f>
        <v>1451762.3</v>
      </c>
      <c r="J7" s="15">
        <f>J11+J46+J65+J76</f>
        <v>1324118</v>
      </c>
      <c r="K7" s="15">
        <f>K11+K46+K65+K76</f>
        <v>1499500</v>
      </c>
      <c r="L7" s="15">
        <f>L11+L46+L65+L76</f>
        <v>828247.7</v>
      </c>
    </row>
    <row r="8" spans="1:12" ht="31.5" customHeight="1">
      <c r="A8" s="17"/>
      <c r="B8" s="18" t="s">
        <v>18</v>
      </c>
      <c r="C8" s="19"/>
      <c r="D8" s="19"/>
      <c r="E8" s="19"/>
      <c r="F8" s="20"/>
      <c r="G8" s="20"/>
      <c r="H8" s="21"/>
      <c r="I8" s="20"/>
      <c r="J8" s="20"/>
      <c r="K8" s="20"/>
      <c r="L8" s="22"/>
    </row>
    <row r="9" spans="1:12" ht="31.5" customHeight="1">
      <c r="A9" s="17"/>
      <c r="B9" s="23" t="s">
        <v>19</v>
      </c>
      <c r="C9" s="19"/>
      <c r="D9" s="19"/>
      <c r="E9" s="19"/>
      <c r="F9" s="20"/>
      <c r="G9" s="20"/>
      <c r="H9" s="20">
        <f>H55+H59+H63+H74+H50+H15+H19+H23+H80</f>
        <v>5087128</v>
      </c>
      <c r="I9" s="20">
        <f>I55+I59+I63+I74+I50+I15+I19+I23+I80</f>
        <v>1451762.3</v>
      </c>
      <c r="J9" s="20">
        <f>J55+J59+J63+J74+J50+J15+J19+J23+J80+J69</f>
        <v>1324118</v>
      </c>
      <c r="K9" s="20">
        <f>K55+K59+K63+K74+K50+K15+K19+K23+K80</f>
        <v>1499500</v>
      </c>
      <c r="L9" s="20">
        <f>L55+L59+L63+L74+L50+L15+L19+L23+L80</f>
        <v>828247.7</v>
      </c>
    </row>
    <row r="10" spans="1:12" ht="31.5" customHeight="1">
      <c r="A10" s="17"/>
      <c r="B10" s="23" t="s">
        <v>20</v>
      </c>
      <c r="C10" s="19"/>
      <c r="D10" s="19"/>
      <c r="E10" s="19"/>
      <c r="F10" s="24"/>
      <c r="G10" s="24"/>
      <c r="H10" s="25"/>
      <c r="I10" s="24"/>
      <c r="J10" s="24"/>
      <c r="K10" s="24"/>
      <c r="L10" s="22"/>
    </row>
    <row r="11" spans="1:12" s="16" customFormat="1" ht="48.75" customHeight="1">
      <c r="A11" s="11">
        <v>1</v>
      </c>
      <c r="B11" s="26" t="s">
        <v>21</v>
      </c>
      <c r="C11" s="12"/>
      <c r="D11" s="12"/>
      <c r="E11" s="13"/>
      <c r="F11" s="27"/>
      <c r="G11" s="27"/>
      <c r="H11" s="27">
        <f>I11+J11+K11+L11</f>
        <v>379600</v>
      </c>
      <c r="I11" s="28">
        <f>I12</f>
        <v>129600</v>
      </c>
      <c r="J11" s="28">
        <f>J12</f>
        <v>50000</v>
      </c>
      <c r="K11" s="28">
        <f>K12</f>
        <v>100000</v>
      </c>
      <c r="L11" s="28">
        <f>L12</f>
        <v>100000</v>
      </c>
    </row>
    <row r="12" spans="1:12" s="16" customFormat="1" ht="48.75" customHeight="1">
      <c r="A12" s="11"/>
      <c r="B12" s="26" t="s">
        <v>22</v>
      </c>
      <c r="C12" s="12"/>
      <c r="D12" s="12"/>
      <c r="E12" s="13"/>
      <c r="F12" s="27"/>
      <c r="G12" s="27"/>
      <c r="H12" s="27"/>
      <c r="I12" s="28">
        <f>I13+I17+I21</f>
        <v>129600</v>
      </c>
      <c r="J12" s="28">
        <f>J13+J17+J21</f>
        <v>50000</v>
      </c>
      <c r="K12" s="28">
        <f>K13+K17+K21</f>
        <v>100000</v>
      </c>
      <c r="L12" s="28">
        <f>L13+L17+L21</f>
        <v>100000</v>
      </c>
    </row>
    <row r="13" spans="1:12" ht="31.5" customHeight="1">
      <c r="A13" s="17" t="s">
        <v>23</v>
      </c>
      <c r="B13" s="29" t="s">
        <v>24</v>
      </c>
      <c r="C13" s="17" t="s">
        <v>25</v>
      </c>
      <c r="D13" s="17" t="s">
        <v>26</v>
      </c>
      <c r="E13" s="30" t="s">
        <v>27</v>
      </c>
      <c r="F13" s="20"/>
      <c r="G13" s="20"/>
      <c r="H13" s="21">
        <f>I13+J13+K13+L13</f>
        <v>250000</v>
      </c>
      <c r="I13" s="14">
        <f>I15</f>
        <v>0</v>
      </c>
      <c r="J13" s="20">
        <f>J15</f>
        <v>50000</v>
      </c>
      <c r="K13" s="20">
        <f>K15</f>
        <v>100000</v>
      </c>
      <c r="L13" s="20">
        <f>L15</f>
        <v>100000</v>
      </c>
    </row>
    <row r="14" spans="1:12" ht="31.5" customHeight="1">
      <c r="A14" s="17"/>
      <c r="B14" s="31" t="s">
        <v>18</v>
      </c>
      <c r="C14" s="17"/>
      <c r="D14" s="19"/>
      <c r="E14" s="19"/>
      <c r="F14" s="24"/>
      <c r="G14" s="24"/>
      <c r="H14" s="21"/>
      <c r="I14" s="27"/>
      <c r="J14" s="24"/>
      <c r="K14" s="24"/>
      <c r="L14" s="22"/>
    </row>
    <row r="15" spans="1:12" ht="31.5" customHeight="1">
      <c r="A15" s="17"/>
      <c r="B15" s="23" t="s">
        <v>19</v>
      </c>
      <c r="C15" s="17"/>
      <c r="D15" s="19"/>
      <c r="E15" s="19"/>
      <c r="F15" s="20"/>
      <c r="G15" s="20"/>
      <c r="H15" s="21">
        <f>I15+J15+K15+L15</f>
        <v>250000</v>
      </c>
      <c r="I15" s="14">
        <v>0</v>
      </c>
      <c r="J15" s="20">
        <v>50000</v>
      </c>
      <c r="K15" s="20">
        <v>100000</v>
      </c>
      <c r="L15" s="20">
        <v>100000</v>
      </c>
    </row>
    <row r="16" spans="1:12" ht="31.5" customHeight="1">
      <c r="A16" s="17"/>
      <c r="B16" s="23" t="s">
        <v>20</v>
      </c>
      <c r="C16" s="17"/>
      <c r="D16" s="19"/>
      <c r="E16" s="19"/>
      <c r="F16" s="24"/>
      <c r="G16" s="24"/>
      <c r="H16" s="21"/>
      <c r="I16" s="27"/>
      <c r="J16" s="24"/>
      <c r="K16" s="24"/>
      <c r="L16" s="22"/>
    </row>
    <row r="17" spans="1:12" ht="66.75" customHeight="1" hidden="1">
      <c r="A17" s="17" t="s">
        <v>28</v>
      </c>
      <c r="B17" s="29" t="s">
        <v>29</v>
      </c>
      <c r="C17" s="17" t="s">
        <v>30</v>
      </c>
      <c r="D17" s="17" t="s">
        <v>31</v>
      </c>
      <c r="E17" s="30" t="s">
        <v>32</v>
      </c>
      <c r="F17" s="20"/>
      <c r="G17" s="20"/>
      <c r="H17" s="21">
        <f>I17+J17+K17+L17</f>
        <v>12000</v>
      </c>
      <c r="I17" s="14">
        <f>I19</f>
        <v>12000</v>
      </c>
      <c r="J17" s="20">
        <f>J19</f>
        <v>0</v>
      </c>
      <c r="K17" s="20">
        <f>K19</f>
        <v>0</v>
      </c>
      <c r="L17" s="20">
        <f>L19</f>
        <v>0</v>
      </c>
    </row>
    <row r="18" spans="1:12" ht="31.5" customHeight="1" hidden="1">
      <c r="A18" s="17"/>
      <c r="B18" s="31">
        <f>B14</f>
        <v>0</v>
      </c>
      <c r="C18" s="17"/>
      <c r="D18" s="19"/>
      <c r="E18" s="19"/>
      <c r="F18" s="24"/>
      <c r="G18" s="24"/>
      <c r="H18" s="21"/>
      <c r="I18" s="27"/>
      <c r="J18" s="24"/>
      <c r="K18" s="24"/>
      <c r="L18" s="22"/>
    </row>
    <row r="19" spans="1:12" ht="31.5" customHeight="1" hidden="1">
      <c r="A19" s="17"/>
      <c r="B19" s="23" t="s">
        <v>19</v>
      </c>
      <c r="C19" s="17"/>
      <c r="D19" s="19"/>
      <c r="E19" s="19"/>
      <c r="F19" s="20"/>
      <c r="G19" s="20"/>
      <c r="H19" s="21">
        <f>I19+J19+K19+L19</f>
        <v>12000</v>
      </c>
      <c r="I19" s="14">
        <v>12000</v>
      </c>
      <c r="J19" s="20">
        <v>0</v>
      </c>
      <c r="K19" s="20">
        <v>0</v>
      </c>
      <c r="L19" s="22">
        <v>0</v>
      </c>
    </row>
    <row r="20" spans="1:12" ht="31.5" customHeight="1" hidden="1">
      <c r="A20" s="17"/>
      <c r="B20" s="23" t="s">
        <v>20</v>
      </c>
      <c r="C20" s="17"/>
      <c r="D20" s="19"/>
      <c r="E20" s="19"/>
      <c r="F20" s="24"/>
      <c r="G20" s="24"/>
      <c r="H20" s="21"/>
      <c r="I20" s="24"/>
      <c r="J20" s="24"/>
      <c r="K20" s="24"/>
      <c r="L20" s="22"/>
    </row>
    <row r="21" spans="1:12" ht="31.5" customHeight="1" hidden="1">
      <c r="A21" s="17" t="s">
        <v>33</v>
      </c>
      <c r="B21" s="29" t="s">
        <v>34</v>
      </c>
      <c r="C21" s="17"/>
      <c r="D21" s="17"/>
      <c r="E21" s="30"/>
      <c r="F21" s="20"/>
      <c r="G21" s="20"/>
      <c r="H21" s="21">
        <f>I21+J21+K21</f>
        <v>117600</v>
      </c>
      <c r="I21" s="20">
        <f>I23</f>
        <v>117600</v>
      </c>
      <c r="J21" s="20">
        <f>J23</f>
        <v>0</v>
      </c>
      <c r="K21" s="20">
        <f>K23</f>
        <v>0</v>
      </c>
      <c r="L21" s="20">
        <f>L23</f>
        <v>0</v>
      </c>
    </row>
    <row r="22" spans="1:12" ht="31.5" customHeight="1" hidden="1">
      <c r="A22" s="17"/>
      <c r="B22" s="31">
        <f>B14</f>
        <v>0</v>
      </c>
      <c r="C22" s="17"/>
      <c r="D22" s="19"/>
      <c r="E22" s="19"/>
      <c r="F22" s="24"/>
      <c r="G22" s="24"/>
      <c r="H22" s="21"/>
      <c r="I22" s="24"/>
      <c r="J22" s="24"/>
      <c r="K22" s="24"/>
      <c r="L22" s="22"/>
    </row>
    <row r="23" spans="1:12" ht="31.5" customHeight="1" hidden="1">
      <c r="A23" s="17"/>
      <c r="B23" s="23" t="s">
        <v>19</v>
      </c>
      <c r="C23" s="17"/>
      <c r="D23" s="19"/>
      <c r="E23" s="19"/>
      <c r="F23" s="20"/>
      <c r="G23" s="20"/>
      <c r="H23" s="21">
        <f>I23+J23+K23</f>
        <v>117600</v>
      </c>
      <c r="I23" s="20">
        <f>SUM(I24:I44)</f>
        <v>117600</v>
      </c>
      <c r="J23" s="20">
        <f>SUM(J24:J44)</f>
        <v>0</v>
      </c>
      <c r="K23" s="20">
        <f>SUM(K24:K44)</f>
        <v>0</v>
      </c>
      <c r="L23" s="20">
        <f>SUM(L24:L44)</f>
        <v>0</v>
      </c>
    </row>
    <row r="24" spans="1:12" ht="39.75" customHeight="1" hidden="1">
      <c r="A24" s="17"/>
      <c r="B24" s="32" t="s">
        <v>35</v>
      </c>
      <c r="C24" s="17" t="s">
        <v>36</v>
      </c>
      <c r="D24" s="19" t="s">
        <v>37</v>
      </c>
      <c r="E24" s="30" t="s">
        <v>38</v>
      </c>
      <c r="F24" s="33">
        <v>10813</v>
      </c>
      <c r="G24" s="20">
        <v>10813</v>
      </c>
      <c r="H24" s="21">
        <f aca="true" t="shared" si="0" ref="H24:H44">I24+J24+K24+L24</f>
        <v>5762.5</v>
      </c>
      <c r="I24" s="21">
        <v>5762.5</v>
      </c>
      <c r="J24" s="21">
        <v>0</v>
      </c>
      <c r="K24" s="21">
        <v>0</v>
      </c>
      <c r="L24" s="21">
        <v>0</v>
      </c>
    </row>
    <row r="25" spans="1:12" ht="39.75" customHeight="1" hidden="1">
      <c r="A25" s="17"/>
      <c r="B25" s="32" t="s">
        <v>39</v>
      </c>
      <c r="C25" s="17" t="s">
        <v>36</v>
      </c>
      <c r="D25" s="19" t="s">
        <v>31</v>
      </c>
      <c r="E25" s="30" t="s">
        <v>38</v>
      </c>
      <c r="F25" s="20">
        <v>7807.32</v>
      </c>
      <c r="G25" s="20">
        <v>7807.32</v>
      </c>
      <c r="H25" s="21">
        <f t="shared" si="0"/>
        <v>5762.5</v>
      </c>
      <c r="I25" s="21">
        <v>5762.5</v>
      </c>
      <c r="J25" s="21">
        <v>0</v>
      </c>
      <c r="K25" s="21">
        <v>0</v>
      </c>
      <c r="L25" s="22">
        <v>0</v>
      </c>
    </row>
    <row r="26" spans="1:12" ht="39.75" customHeight="1" hidden="1">
      <c r="A26" s="17"/>
      <c r="B26" s="32" t="s">
        <v>40</v>
      </c>
      <c r="C26" s="17" t="s">
        <v>36</v>
      </c>
      <c r="D26" s="19" t="s">
        <v>37</v>
      </c>
      <c r="E26" s="30" t="s">
        <v>38</v>
      </c>
      <c r="F26" s="20">
        <v>8223.13</v>
      </c>
      <c r="G26" s="20">
        <v>8223.13</v>
      </c>
      <c r="H26" s="21">
        <f t="shared" si="0"/>
        <v>5762.5</v>
      </c>
      <c r="I26" s="21">
        <v>5762.5</v>
      </c>
      <c r="J26" s="21">
        <v>0</v>
      </c>
      <c r="K26" s="21">
        <v>0</v>
      </c>
      <c r="L26" s="21">
        <v>0</v>
      </c>
    </row>
    <row r="27" spans="1:12" ht="39.75" customHeight="1" hidden="1">
      <c r="A27" s="17"/>
      <c r="B27" s="32" t="s">
        <v>41</v>
      </c>
      <c r="C27" s="17" t="s">
        <v>36</v>
      </c>
      <c r="D27" s="19" t="s">
        <v>37</v>
      </c>
      <c r="E27" s="30" t="s">
        <v>32</v>
      </c>
      <c r="F27" s="20"/>
      <c r="G27" s="20"/>
      <c r="H27" s="21">
        <f t="shared" si="0"/>
        <v>5762.5</v>
      </c>
      <c r="I27" s="21">
        <v>5762.5</v>
      </c>
      <c r="J27" s="21">
        <v>0</v>
      </c>
      <c r="K27" s="21">
        <v>0</v>
      </c>
      <c r="L27" s="21">
        <v>0</v>
      </c>
    </row>
    <row r="28" spans="1:12" ht="39.75" customHeight="1" hidden="1">
      <c r="A28" s="17"/>
      <c r="B28" s="32" t="s">
        <v>42</v>
      </c>
      <c r="C28" s="17" t="s">
        <v>36</v>
      </c>
      <c r="D28" s="19" t="s">
        <v>31</v>
      </c>
      <c r="E28" s="30" t="s">
        <v>38</v>
      </c>
      <c r="F28" s="20">
        <v>11608.66</v>
      </c>
      <c r="G28" s="20">
        <v>11608.66</v>
      </c>
      <c r="H28" s="21">
        <f t="shared" si="0"/>
        <v>5762.5</v>
      </c>
      <c r="I28" s="21">
        <v>5762.5</v>
      </c>
      <c r="J28" s="21">
        <v>0</v>
      </c>
      <c r="K28" s="21">
        <v>0</v>
      </c>
      <c r="L28" s="22">
        <v>0</v>
      </c>
    </row>
    <row r="29" spans="1:12" ht="39.75" customHeight="1" hidden="1">
      <c r="A29" s="17"/>
      <c r="B29" s="32" t="s">
        <v>43</v>
      </c>
      <c r="C29" s="17" t="s">
        <v>36</v>
      </c>
      <c r="D29" s="19" t="s">
        <v>31</v>
      </c>
      <c r="E29" s="30" t="s">
        <v>38</v>
      </c>
      <c r="F29" s="33" t="s">
        <v>44</v>
      </c>
      <c r="G29" s="20"/>
      <c r="H29" s="21">
        <f t="shared" si="0"/>
        <v>5762.5</v>
      </c>
      <c r="I29" s="21">
        <v>5762.5</v>
      </c>
      <c r="J29" s="21">
        <v>0</v>
      </c>
      <c r="K29" s="21">
        <v>0</v>
      </c>
      <c r="L29" s="22">
        <v>0</v>
      </c>
    </row>
    <row r="30" spans="1:12" ht="39.75" customHeight="1" hidden="1">
      <c r="A30" s="17"/>
      <c r="B30" s="32" t="s">
        <v>45</v>
      </c>
      <c r="C30" s="17" t="s">
        <v>36</v>
      </c>
      <c r="D30" s="19" t="s">
        <v>31</v>
      </c>
      <c r="E30" s="30" t="s">
        <v>38</v>
      </c>
      <c r="F30" s="33" t="s">
        <v>44</v>
      </c>
      <c r="G30" s="20"/>
      <c r="H30" s="21">
        <f t="shared" si="0"/>
        <v>5762.5</v>
      </c>
      <c r="I30" s="21">
        <v>5762.5</v>
      </c>
      <c r="J30" s="21">
        <v>0</v>
      </c>
      <c r="K30" s="21">
        <v>0</v>
      </c>
      <c r="L30" s="22">
        <v>0</v>
      </c>
    </row>
    <row r="31" spans="1:12" ht="39.75" customHeight="1" hidden="1">
      <c r="A31" s="17"/>
      <c r="B31" s="32" t="s">
        <v>46</v>
      </c>
      <c r="C31" s="17" t="s">
        <v>36</v>
      </c>
      <c r="D31" s="19" t="s">
        <v>31</v>
      </c>
      <c r="E31" s="30" t="s">
        <v>32</v>
      </c>
      <c r="F31" s="20"/>
      <c r="G31" s="20"/>
      <c r="H31" s="21">
        <f t="shared" si="0"/>
        <v>5762.5</v>
      </c>
      <c r="I31" s="21">
        <v>5762.5</v>
      </c>
      <c r="J31" s="21">
        <v>0</v>
      </c>
      <c r="K31" s="21">
        <v>0</v>
      </c>
      <c r="L31" s="22">
        <v>0</v>
      </c>
    </row>
    <row r="32" spans="1:12" ht="49.5" customHeight="1" hidden="1">
      <c r="A32" s="17"/>
      <c r="B32" s="34" t="s">
        <v>47</v>
      </c>
      <c r="C32" s="17"/>
      <c r="D32" s="19" t="s">
        <v>31</v>
      </c>
      <c r="E32" s="30" t="s">
        <v>48</v>
      </c>
      <c r="F32" s="20">
        <v>6912.32</v>
      </c>
      <c r="G32" s="20">
        <v>6912.32</v>
      </c>
      <c r="H32" s="21">
        <f t="shared" si="0"/>
        <v>5500</v>
      </c>
      <c r="I32" s="21">
        <v>5500</v>
      </c>
      <c r="J32" s="21">
        <v>0</v>
      </c>
      <c r="K32" s="21">
        <v>0</v>
      </c>
      <c r="L32" s="22">
        <v>0</v>
      </c>
    </row>
    <row r="33" spans="1:12" ht="49.5" customHeight="1" hidden="1">
      <c r="A33" s="17"/>
      <c r="B33" s="35" t="s">
        <v>49</v>
      </c>
      <c r="C33" s="17" t="s">
        <v>36</v>
      </c>
      <c r="D33" s="19" t="s">
        <v>31</v>
      </c>
      <c r="E33" s="30" t="s">
        <v>38</v>
      </c>
      <c r="F33" s="36">
        <v>9133</v>
      </c>
      <c r="G33" s="20">
        <v>9133</v>
      </c>
      <c r="H33" s="21">
        <f t="shared" si="0"/>
        <v>5500</v>
      </c>
      <c r="I33" s="21">
        <v>5500</v>
      </c>
      <c r="J33" s="21">
        <v>0</v>
      </c>
      <c r="K33" s="21">
        <v>0</v>
      </c>
      <c r="L33" s="22">
        <v>0</v>
      </c>
    </row>
    <row r="34" spans="1:12" ht="49.5" customHeight="1" hidden="1">
      <c r="A34" s="17"/>
      <c r="B34" s="37" t="s">
        <v>50</v>
      </c>
      <c r="C34" s="17" t="s">
        <v>36</v>
      </c>
      <c r="D34" s="19" t="s">
        <v>31</v>
      </c>
      <c r="E34" s="30" t="s">
        <v>38</v>
      </c>
      <c r="F34" s="20">
        <v>9705.2</v>
      </c>
      <c r="G34" s="20">
        <v>9705.2</v>
      </c>
      <c r="H34" s="21">
        <f t="shared" si="0"/>
        <v>5500</v>
      </c>
      <c r="I34" s="21">
        <v>5500</v>
      </c>
      <c r="J34" s="21">
        <v>0</v>
      </c>
      <c r="K34" s="21">
        <v>0</v>
      </c>
      <c r="L34" s="22">
        <v>0</v>
      </c>
    </row>
    <row r="35" spans="1:12" ht="49.5" customHeight="1" hidden="1">
      <c r="A35" s="17"/>
      <c r="B35" s="37" t="s">
        <v>51</v>
      </c>
      <c r="C35" s="17" t="s">
        <v>36</v>
      </c>
      <c r="D35" s="19" t="s">
        <v>31</v>
      </c>
      <c r="E35" s="30" t="s">
        <v>38</v>
      </c>
      <c r="F35" s="20">
        <v>12983.57</v>
      </c>
      <c r="G35" s="20">
        <v>12983.57</v>
      </c>
      <c r="H35" s="21">
        <f t="shared" si="0"/>
        <v>5500</v>
      </c>
      <c r="I35" s="21">
        <v>5500</v>
      </c>
      <c r="J35" s="21">
        <v>0</v>
      </c>
      <c r="K35" s="21">
        <v>0</v>
      </c>
      <c r="L35" s="22">
        <v>0</v>
      </c>
    </row>
    <row r="36" spans="1:12" ht="49.5" customHeight="1" hidden="1">
      <c r="A36" s="17"/>
      <c r="B36" s="37" t="s">
        <v>52</v>
      </c>
      <c r="C36" s="17" t="s">
        <v>36</v>
      </c>
      <c r="D36" s="19" t="s">
        <v>31</v>
      </c>
      <c r="E36" s="30" t="s">
        <v>38</v>
      </c>
      <c r="F36" s="20" t="s">
        <v>53</v>
      </c>
      <c r="G36" s="20" t="s">
        <v>53</v>
      </c>
      <c r="H36" s="21">
        <f t="shared" si="0"/>
        <v>5500</v>
      </c>
      <c r="I36" s="21">
        <v>5500</v>
      </c>
      <c r="J36" s="21">
        <v>0</v>
      </c>
      <c r="K36" s="21">
        <v>0</v>
      </c>
      <c r="L36" s="22">
        <v>0</v>
      </c>
    </row>
    <row r="37" spans="1:12" ht="49.5" customHeight="1" hidden="1">
      <c r="A37" s="17"/>
      <c r="B37" s="37" t="s">
        <v>54</v>
      </c>
      <c r="C37" s="17" t="s">
        <v>36</v>
      </c>
      <c r="D37" s="19" t="s">
        <v>31</v>
      </c>
      <c r="E37" s="30" t="s">
        <v>38</v>
      </c>
      <c r="F37" s="20">
        <v>7222.83</v>
      </c>
      <c r="G37" s="20">
        <v>7222.83</v>
      </c>
      <c r="H37" s="21">
        <f t="shared" si="0"/>
        <v>5500</v>
      </c>
      <c r="I37" s="21">
        <v>5500</v>
      </c>
      <c r="J37" s="21">
        <v>0</v>
      </c>
      <c r="K37" s="21">
        <v>0</v>
      </c>
      <c r="L37" s="22">
        <v>0</v>
      </c>
    </row>
    <row r="38" spans="1:12" ht="49.5" customHeight="1" hidden="1">
      <c r="A38" s="17"/>
      <c r="B38" s="37" t="s">
        <v>55</v>
      </c>
      <c r="C38" s="17" t="s">
        <v>36</v>
      </c>
      <c r="D38" s="19" t="s">
        <v>31</v>
      </c>
      <c r="E38" s="30" t="s">
        <v>38</v>
      </c>
      <c r="F38" s="20">
        <v>7286.47</v>
      </c>
      <c r="G38" s="20">
        <v>7286.47</v>
      </c>
      <c r="H38" s="21">
        <f t="shared" si="0"/>
        <v>5500</v>
      </c>
      <c r="I38" s="21">
        <v>5500</v>
      </c>
      <c r="J38" s="21">
        <v>0</v>
      </c>
      <c r="K38" s="21">
        <v>0</v>
      </c>
      <c r="L38" s="22">
        <v>0</v>
      </c>
    </row>
    <row r="39" spans="1:12" ht="49.5" customHeight="1" hidden="1">
      <c r="A39" s="17"/>
      <c r="B39" s="35" t="s">
        <v>56</v>
      </c>
      <c r="C39" s="17" t="s">
        <v>36</v>
      </c>
      <c r="D39" s="19" t="s">
        <v>31</v>
      </c>
      <c r="E39" s="30" t="s">
        <v>38</v>
      </c>
      <c r="F39" s="36" t="s">
        <v>44</v>
      </c>
      <c r="G39" s="20"/>
      <c r="H39" s="21">
        <f t="shared" si="0"/>
        <v>5500</v>
      </c>
      <c r="I39" s="21">
        <v>5500</v>
      </c>
      <c r="J39" s="21">
        <v>0</v>
      </c>
      <c r="K39" s="21">
        <v>0</v>
      </c>
      <c r="L39" s="22">
        <v>0</v>
      </c>
    </row>
    <row r="40" spans="1:12" ht="49.5" customHeight="1" hidden="1">
      <c r="A40" s="17"/>
      <c r="B40" s="35" t="s">
        <v>57</v>
      </c>
      <c r="C40" s="17" t="s">
        <v>36</v>
      </c>
      <c r="D40" s="19" t="s">
        <v>31</v>
      </c>
      <c r="E40" s="30" t="s">
        <v>38</v>
      </c>
      <c r="F40" s="36">
        <v>8309</v>
      </c>
      <c r="G40" s="36">
        <v>8309</v>
      </c>
      <c r="H40" s="21">
        <f t="shared" si="0"/>
        <v>5500</v>
      </c>
      <c r="I40" s="21">
        <v>5500</v>
      </c>
      <c r="J40" s="21">
        <v>0</v>
      </c>
      <c r="K40" s="21">
        <v>0</v>
      </c>
      <c r="L40" s="22">
        <v>0</v>
      </c>
    </row>
    <row r="41" spans="1:12" ht="49.5" customHeight="1" hidden="1">
      <c r="A41" s="17"/>
      <c r="B41" s="38" t="s">
        <v>58</v>
      </c>
      <c r="C41" s="17" t="s">
        <v>36</v>
      </c>
      <c r="D41" s="19" t="s">
        <v>31</v>
      </c>
      <c r="E41" s="30" t="s">
        <v>38</v>
      </c>
      <c r="F41" s="36">
        <v>8673.8</v>
      </c>
      <c r="G41" s="36">
        <v>8673.8</v>
      </c>
      <c r="H41" s="21">
        <f t="shared" si="0"/>
        <v>5500</v>
      </c>
      <c r="I41" s="21">
        <v>5500</v>
      </c>
      <c r="J41" s="21">
        <v>0</v>
      </c>
      <c r="K41" s="21">
        <v>0</v>
      </c>
      <c r="L41" s="22">
        <v>0</v>
      </c>
    </row>
    <row r="42" spans="1:12" ht="49.5" customHeight="1" hidden="1">
      <c r="A42" s="17"/>
      <c r="B42" s="37" t="s">
        <v>59</v>
      </c>
      <c r="C42" s="17" t="s">
        <v>36</v>
      </c>
      <c r="D42" s="19" t="s">
        <v>31</v>
      </c>
      <c r="E42" s="30" t="s">
        <v>38</v>
      </c>
      <c r="F42" s="36" t="s">
        <v>44</v>
      </c>
      <c r="G42" s="20"/>
      <c r="H42" s="21">
        <f t="shared" si="0"/>
        <v>5500</v>
      </c>
      <c r="I42" s="21">
        <v>5500</v>
      </c>
      <c r="J42" s="21">
        <v>0</v>
      </c>
      <c r="K42" s="21">
        <v>0</v>
      </c>
      <c r="L42" s="22">
        <v>0</v>
      </c>
    </row>
    <row r="43" spans="1:12" ht="49.5" customHeight="1" hidden="1">
      <c r="A43" s="17"/>
      <c r="B43" s="37" t="s">
        <v>60</v>
      </c>
      <c r="C43" s="17" t="s">
        <v>36</v>
      </c>
      <c r="D43" s="19" t="s">
        <v>37</v>
      </c>
      <c r="E43" s="30" t="s">
        <v>38</v>
      </c>
      <c r="F43" s="36">
        <v>9196.89</v>
      </c>
      <c r="G43" s="36">
        <v>9196.89</v>
      </c>
      <c r="H43" s="21">
        <f t="shared" si="0"/>
        <v>5500</v>
      </c>
      <c r="I43" s="21">
        <v>5500</v>
      </c>
      <c r="J43" s="21">
        <v>0</v>
      </c>
      <c r="K43" s="21">
        <v>0</v>
      </c>
      <c r="L43" s="21">
        <v>0</v>
      </c>
    </row>
    <row r="44" spans="1:12" ht="49.5" customHeight="1" hidden="1">
      <c r="A44" s="17"/>
      <c r="B44" s="38" t="s">
        <v>61</v>
      </c>
      <c r="C44" s="17" t="s">
        <v>36</v>
      </c>
      <c r="D44" s="19" t="s">
        <v>37</v>
      </c>
      <c r="E44" s="30" t="s">
        <v>38</v>
      </c>
      <c r="F44" s="39">
        <v>9202.98</v>
      </c>
      <c r="G44" s="39">
        <v>9202.98</v>
      </c>
      <c r="H44" s="21">
        <f t="shared" si="0"/>
        <v>5500</v>
      </c>
      <c r="I44" s="21">
        <v>5500</v>
      </c>
      <c r="J44" s="21">
        <v>0</v>
      </c>
      <c r="K44" s="21">
        <v>0</v>
      </c>
      <c r="L44" s="21">
        <v>0</v>
      </c>
    </row>
    <row r="45" spans="1:12" ht="31.5" customHeight="1" hidden="1">
      <c r="A45" s="17"/>
      <c r="B45" s="23" t="s">
        <v>20</v>
      </c>
      <c r="C45" s="17"/>
      <c r="D45" s="19"/>
      <c r="E45" s="19"/>
      <c r="F45" s="24"/>
      <c r="G45" s="24"/>
      <c r="H45" s="21"/>
      <c r="I45" s="24"/>
      <c r="J45" s="24"/>
      <c r="K45" s="24"/>
      <c r="L45" s="22"/>
    </row>
    <row r="46" spans="1:12" s="16" customFormat="1" ht="69" customHeight="1">
      <c r="A46" s="11">
        <v>2</v>
      </c>
      <c r="B46" s="26" t="s">
        <v>62</v>
      </c>
      <c r="C46" s="12"/>
      <c r="D46" s="12"/>
      <c r="E46" s="13"/>
      <c r="F46" s="27"/>
      <c r="G46" s="27"/>
      <c r="H46" s="27">
        <f>I46+J46+K46+L46</f>
        <v>1866765</v>
      </c>
      <c r="I46" s="28">
        <f>I47+I52</f>
        <v>11399.3</v>
      </c>
      <c r="J46" s="28">
        <f>J47+J52</f>
        <v>227618</v>
      </c>
      <c r="K46" s="28">
        <f>K47+K52</f>
        <v>899500</v>
      </c>
      <c r="L46" s="28">
        <f>L47+L52</f>
        <v>728247.7</v>
      </c>
    </row>
    <row r="47" spans="1:12" s="16" customFormat="1" ht="49.5" customHeight="1">
      <c r="A47" s="11"/>
      <c r="B47" s="26" t="s">
        <v>63</v>
      </c>
      <c r="C47" s="12"/>
      <c r="D47" s="12"/>
      <c r="E47" s="13"/>
      <c r="F47" s="27"/>
      <c r="G47" s="27"/>
      <c r="H47" s="27"/>
      <c r="I47" s="28">
        <f>I48</f>
        <v>2492.3</v>
      </c>
      <c r="J47" s="28">
        <f>J48</f>
        <v>100000</v>
      </c>
      <c r="K47" s="28">
        <f>K48</f>
        <v>100000</v>
      </c>
      <c r="L47" s="28">
        <f>L48</f>
        <v>24177.7</v>
      </c>
    </row>
    <row r="48" spans="1:12" ht="71.25" customHeight="1">
      <c r="A48" s="17" t="s">
        <v>64</v>
      </c>
      <c r="B48" s="40" t="s">
        <v>65</v>
      </c>
      <c r="C48" s="30" t="s">
        <v>66</v>
      </c>
      <c r="D48" s="17" t="s">
        <v>67</v>
      </c>
      <c r="E48" s="30" t="s">
        <v>68</v>
      </c>
      <c r="F48" s="20"/>
      <c r="G48" s="20"/>
      <c r="H48" s="21">
        <f>I48+J48+K48+L48</f>
        <v>226670</v>
      </c>
      <c r="I48" s="14">
        <f>I50</f>
        <v>2492.3</v>
      </c>
      <c r="J48" s="20">
        <f>J50</f>
        <v>100000</v>
      </c>
      <c r="K48" s="20">
        <f>K50</f>
        <v>100000</v>
      </c>
      <c r="L48" s="20">
        <f>L50</f>
        <v>24177.7</v>
      </c>
    </row>
    <row r="49" spans="1:12" ht="31.5" customHeight="1">
      <c r="A49" s="17"/>
      <c r="B49" s="31" t="s">
        <v>18</v>
      </c>
      <c r="C49" s="17"/>
      <c r="D49" s="19"/>
      <c r="E49" s="19"/>
      <c r="F49" s="24"/>
      <c r="G49" s="24"/>
      <c r="H49" s="21"/>
      <c r="I49" s="27"/>
      <c r="J49" s="24"/>
      <c r="K49" s="24"/>
      <c r="L49" s="22"/>
    </row>
    <row r="50" spans="1:12" ht="31.5" customHeight="1">
      <c r="A50" s="17"/>
      <c r="B50" s="23" t="s">
        <v>19</v>
      </c>
      <c r="C50" s="17"/>
      <c r="D50" s="19"/>
      <c r="E50" s="19"/>
      <c r="F50" s="20"/>
      <c r="G50" s="20"/>
      <c r="H50" s="21">
        <f>I50+J50+K50+L50</f>
        <v>226670</v>
      </c>
      <c r="I50" s="14">
        <v>2492.3</v>
      </c>
      <c r="J50" s="20">
        <v>100000</v>
      </c>
      <c r="K50" s="20">
        <v>100000</v>
      </c>
      <c r="L50" s="20">
        <v>24177.7</v>
      </c>
    </row>
    <row r="51" spans="1:12" ht="31.5" customHeight="1">
      <c r="A51" s="17"/>
      <c r="B51" s="23" t="s">
        <v>20</v>
      </c>
      <c r="C51" s="17"/>
      <c r="D51" s="19"/>
      <c r="E51" s="19"/>
      <c r="F51" s="24"/>
      <c r="G51" s="24"/>
      <c r="H51" s="21"/>
      <c r="I51" s="27"/>
      <c r="J51" s="24"/>
      <c r="K51" s="24"/>
      <c r="L51" s="22"/>
    </row>
    <row r="52" spans="1:12" s="16" customFormat="1" ht="40.5" customHeight="1">
      <c r="A52" s="11"/>
      <c r="B52" s="26" t="s">
        <v>69</v>
      </c>
      <c r="C52" s="12"/>
      <c r="D52" s="12"/>
      <c r="E52" s="13"/>
      <c r="F52" s="27"/>
      <c r="G52" s="27"/>
      <c r="H52" s="27"/>
      <c r="I52" s="28">
        <f>I53+I57+I61</f>
        <v>8907</v>
      </c>
      <c r="J52" s="28">
        <f>J53+J57+J61</f>
        <v>127618</v>
      </c>
      <c r="K52" s="28">
        <f>K53+K57+K61</f>
        <v>799500</v>
      </c>
      <c r="L52" s="28">
        <f>L53+L57+L61</f>
        <v>704070</v>
      </c>
    </row>
    <row r="53" spans="1:12" ht="31.5" customHeight="1">
      <c r="A53" s="17" t="s">
        <v>70</v>
      </c>
      <c r="B53" s="41" t="s">
        <v>71</v>
      </c>
      <c r="C53" s="17" t="s">
        <v>72</v>
      </c>
      <c r="D53" s="17" t="s">
        <v>73</v>
      </c>
      <c r="E53" s="30" t="s">
        <v>74</v>
      </c>
      <c r="F53" s="42">
        <v>1677811</v>
      </c>
      <c r="G53" s="42">
        <v>1630814</v>
      </c>
      <c r="H53" s="21">
        <f>I53+J53+K53+L53</f>
        <v>1603570</v>
      </c>
      <c r="I53" s="21">
        <f>I55</f>
        <v>6507</v>
      </c>
      <c r="J53" s="21">
        <f>J55</f>
        <v>93493</v>
      </c>
      <c r="K53" s="21">
        <f>K55</f>
        <v>799500</v>
      </c>
      <c r="L53" s="21">
        <f>L55</f>
        <v>704070</v>
      </c>
    </row>
    <row r="54" spans="1:12" ht="31.5" customHeight="1">
      <c r="A54" s="17"/>
      <c r="B54" s="18" t="s">
        <v>75</v>
      </c>
      <c r="C54" s="19"/>
      <c r="D54" s="19"/>
      <c r="E54" s="19"/>
      <c r="F54" s="24"/>
      <c r="G54" s="24"/>
      <c r="H54" s="21"/>
      <c r="I54" s="24"/>
      <c r="J54" s="24"/>
      <c r="K54" s="24"/>
      <c r="L54" s="22"/>
    </row>
    <row r="55" spans="1:12" ht="31.5" customHeight="1">
      <c r="A55" s="17"/>
      <c r="B55" s="23" t="s">
        <v>19</v>
      </c>
      <c r="C55" s="19"/>
      <c r="D55" s="19"/>
      <c r="E55" s="19"/>
      <c r="F55" s="42"/>
      <c r="G55" s="42"/>
      <c r="H55" s="21">
        <f>I55+J55+K55+L55</f>
        <v>1603570</v>
      </c>
      <c r="I55" s="43">
        <v>6507</v>
      </c>
      <c r="J55" s="42">
        <v>93493</v>
      </c>
      <c r="K55" s="42">
        <v>799500</v>
      </c>
      <c r="L55" s="42">
        <v>704070</v>
      </c>
    </row>
    <row r="56" spans="1:12" ht="31.5" customHeight="1">
      <c r="A56" s="17"/>
      <c r="B56" s="23" t="s">
        <v>20</v>
      </c>
      <c r="C56" s="19"/>
      <c r="D56" s="19"/>
      <c r="E56" s="19"/>
      <c r="F56" s="24"/>
      <c r="G56" s="24"/>
      <c r="H56" s="21"/>
      <c r="I56" s="24"/>
      <c r="J56" s="24"/>
      <c r="K56" s="24"/>
      <c r="L56" s="22"/>
    </row>
    <row r="57" spans="1:12" ht="68.25" customHeight="1">
      <c r="A57" s="17" t="s">
        <v>76</v>
      </c>
      <c r="B57" s="44" t="s">
        <v>77</v>
      </c>
      <c r="C57" s="17" t="s">
        <v>78</v>
      </c>
      <c r="D57" s="17" t="s">
        <v>79</v>
      </c>
      <c r="E57" s="30" t="s">
        <v>27</v>
      </c>
      <c r="F57" s="20">
        <v>36125</v>
      </c>
      <c r="G57" s="20">
        <v>36125</v>
      </c>
      <c r="H57" s="21">
        <f>I57+J57+K57+L57</f>
        <v>36125</v>
      </c>
      <c r="I57" s="14">
        <f>I59</f>
        <v>2000</v>
      </c>
      <c r="J57" s="20">
        <f>J59</f>
        <v>34125</v>
      </c>
      <c r="K57" s="20">
        <f>K59</f>
        <v>0</v>
      </c>
      <c r="L57" s="20">
        <f>L59</f>
        <v>0</v>
      </c>
    </row>
    <row r="58" spans="1:12" ht="31.5" customHeight="1">
      <c r="A58" s="17"/>
      <c r="B58" s="31" t="s">
        <v>18</v>
      </c>
      <c r="C58" s="17"/>
      <c r="D58" s="17"/>
      <c r="E58" s="30"/>
      <c r="F58" s="20"/>
      <c r="G58" s="20"/>
      <c r="H58" s="21"/>
      <c r="I58" s="14"/>
      <c r="J58" s="20"/>
      <c r="K58" s="20"/>
      <c r="L58" s="22"/>
    </row>
    <row r="59" spans="1:12" ht="31.5" customHeight="1">
      <c r="A59" s="17"/>
      <c r="B59" s="23" t="s">
        <v>19</v>
      </c>
      <c r="C59" s="17"/>
      <c r="D59" s="17"/>
      <c r="E59" s="30"/>
      <c r="F59" s="20"/>
      <c r="G59" s="20"/>
      <c r="H59" s="21">
        <f>I59+J59+K59+L59</f>
        <v>36125</v>
      </c>
      <c r="I59" s="14">
        <v>2000</v>
      </c>
      <c r="J59" s="20">
        <v>34125</v>
      </c>
      <c r="K59" s="20">
        <v>0</v>
      </c>
      <c r="L59" s="20">
        <v>0</v>
      </c>
    </row>
    <row r="60" spans="1:12" ht="31.5" customHeight="1">
      <c r="A60" s="17"/>
      <c r="B60" s="23" t="s">
        <v>20</v>
      </c>
      <c r="C60" s="19"/>
      <c r="D60" s="19"/>
      <c r="E60" s="19"/>
      <c r="F60" s="24"/>
      <c r="G60" s="24"/>
      <c r="H60" s="21"/>
      <c r="I60" s="27"/>
      <c r="J60" s="24"/>
      <c r="K60" s="24"/>
      <c r="L60" s="22"/>
    </row>
    <row r="61" spans="1:12" ht="48.75" customHeight="1" hidden="1">
      <c r="A61" s="17" t="s">
        <v>80</v>
      </c>
      <c r="B61" s="29" t="s">
        <v>81</v>
      </c>
      <c r="C61" s="17" t="s">
        <v>82</v>
      </c>
      <c r="D61" s="17" t="s">
        <v>83</v>
      </c>
      <c r="E61" s="30" t="s">
        <v>84</v>
      </c>
      <c r="F61" s="20">
        <v>28295.93</v>
      </c>
      <c r="G61" s="20">
        <v>631.71</v>
      </c>
      <c r="H61" s="21">
        <f>I61+J61+K61+L61</f>
        <v>400</v>
      </c>
      <c r="I61" s="14">
        <f>I63</f>
        <v>400</v>
      </c>
      <c r="J61" s="20">
        <f>J63</f>
        <v>0</v>
      </c>
      <c r="K61" s="20">
        <f>K63</f>
        <v>0</v>
      </c>
      <c r="L61" s="20">
        <f>L63</f>
        <v>0</v>
      </c>
    </row>
    <row r="62" spans="1:12" ht="31.5" customHeight="1" hidden="1">
      <c r="A62" s="17"/>
      <c r="B62" s="31">
        <f>B58</f>
        <v>0</v>
      </c>
      <c r="C62" s="17"/>
      <c r="D62" s="17"/>
      <c r="E62" s="30"/>
      <c r="F62" s="20"/>
      <c r="G62" s="20"/>
      <c r="H62" s="21"/>
      <c r="I62" s="14"/>
      <c r="J62" s="20"/>
      <c r="K62" s="20"/>
      <c r="L62" s="22"/>
    </row>
    <row r="63" spans="1:12" ht="31.5" customHeight="1" hidden="1">
      <c r="A63" s="17"/>
      <c r="B63" s="23" t="s">
        <v>19</v>
      </c>
      <c r="C63" s="17"/>
      <c r="D63" s="17"/>
      <c r="E63" s="30"/>
      <c r="F63" s="20"/>
      <c r="G63" s="20"/>
      <c r="H63" s="21">
        <f>I63+J63+K63+L63</f>
        <v>400</v>
      </c>
      <c r="I63" s="14">
        <v>400</v>
      </c>
      <c r="J63" s="20">
        <v>0</v>
      </c>
      <c r="K63" s="20">
        <v>0</v>
      </c>
      <c r="L63" s="22">
        <v>0</v>
      </c>
    </row>
    <row r="64" spans="1:12" ht="31.5" customHeight="1" hidden="1">
      <c r="A64" s="17"/>
      <c r="B64" s="23" t="s">
        <v>20</v>
      </c>
      <c r="C64" s="19"/>
      <c r="D64" s="19"/>
      <c r="E64" s="19"/>
      <c r="F64" s="24"/>
      <c r="G64" s="24"/>
      <c r="H64" s="21"/>
      <c r="I64" s="27"/>
      <c r="J64" s="24"/>
      <c r="K64" s="24"/>
      <c r="L64" s="22"/>
    </row>
    <row r="65" spans="1:12" s="16" customFormat="1" ht="31.5" customHeight="1">
      <c r="A65" s="11">
        <v>3</v>
      </c>
      <c r="B65" s="26" t="s">
        <v>85</v>
      </c>
      <c r="C65" s="12"/>
      <c r="D65" s="12"/>
      <c r="E65" s="13"/>
      <c r="F65" s="27"/>
      <c r="G65" s="27"/>
      <c r="H65" s="27">
        <f>I65+J65+K65+L65</f>
        <v>40218</v>
      </c>
      <c r="I65" s="28">
        <f>I66+I71</f>
        <v>23718</v>
      </c>
      <c r="J65" s="28">
        <f>J66+J71</f>
        <v>16500</v>
      </c>
      <c r="K65" s="28">
        <f>K66+K71</f>
        <v>0</v>
      </c>
      <c r="L65" s="28">
        <f>L66+L71</f>
        <v>0</v>
      </c>
    </row>
    <row r="66" spans="1:12" s="16" customFormat="1" ht="47.25" customHeight="1">
      <c r="A66" s="11"/>
      <c r="B66" s="26" t="s">
        <v>86</v>
      </c>
      <c r="C66" s="12"/>
      <c r="D66" s="12"/>
      <c r="E66" s="13"/>
      <c r="F66" s="27"/>
      <c r="G66" s="27"/>
      <c r="H66" s="27"/>
      <c r="I66" s="28">
        <f>I67</f>
        <v>0</v>
      </c>
      <c r="J66" s="28">
        <f>J67</f>
        <v>16500</v>
      </c>
      <c r="K66" s="28">
        <f>K67</f>
        <v>0</v>
      </c>
      <c r="L66" s="28">
        <f>L67</f>
        <v>0</v>
      </c>
    </row>
    <row r="67" spans="1:12" ht="47.25" customHeight="1">
      <c r="A67" s="17" t="s">
        <v>87</v>
      </c>
      <c r="B67" s="45" t="s">
        <v>88</v>
      </c>
      <c r="C67" s="17" t="s">
        <v>30</v>
      </c>
      <c r="D67" s="19" t="s">
        <v>89</v>
      </c>
      <c r="E67" s="19"/>
      <c r="F67" s="24"/>
      <c r="G67" s="24"/>
      <c r="H67" s="21">
        <f>I67+J67+K67+L67</f>
        <v>16500</v>
      </c>
      <c r="I67" s="20">
        <f>I69</f>
        <v>0</v>
      </c>
      <c r="J67" s="20">
        <f>J69</f>
        <v>16500</v>
      </c>
      <c r="K67" s="20">
        <f>K69</f>
        <v>0</v>
      </c>
      <c r="L67" s="20">
        <f>L69</f>
        <v>0</v>
      </c>
    </row>
    <row r="68" spans="1:12" ht="31.5" customHeight="1">
      <c r="A68" s="17"/>
      <c r="B68" s="31" t="s">
        <v>18</v>
      </c>
      <c r="C68" s="17"/>
      <c r="D68" s="19"/>
      <c r="E68" s="19"/>
      <c r="F68" s="24"/>
      <c r="G68" s="24"/>
      <c r="H68" s="21"/>
      <c r="I68" s="27"/>
      <c r="J68" s="24"/>
      <c r="K68" s="24"/>
      <c r="L68" s="22"/>
    </row>
    <row r="69" spans="1:12" ht="31.5" customHeight="1">
      <c r="A69" s="17"/>
      <c r="B69" s="23" t="s">
        <v>19</v>
      </c>
      <c r="C69" s="17"/>
      <c r="D69" s="19"/>
      <c r="E69" s="19"/>
      <c r="F69" s="24"/>
      <c r="G69" s="24"/>
      <c r="H69" s="21">
        <f>I69+J69+K69+L69</f>
        <v>16500</v>
      </c>
      <c r="I69" s="27">
        <v>0</v>
      </c>
      <c r="J69" s="24">
        <v>16500</v>
      </c>
      <c r="K69" s="24">
        <v>0</v>
      </c>
      <c r="L69" s="24">
        <v>0</v>
      </c>
    </row>
    <row r="70" spans="1:12" ht="31.5" customHeight="1">
      <c r="A70" s="17"/>
      <c r="B70" s="23" t="s">
        <v>20</v>
      </c>
      <c r="C70" s="17"/>
      <c r="D70" s="19"/>
      <c r="E70" s="19"/>
      <c r="F70" s="24"/>
      <c r="G70" s="24"/>
      <c r="H70" s="21"/>
      <c r="I70" s="27"/>
      <c r="J70" s="24"/>
      <c r="K70" s="24"/>
      <c r="L70" s="22"/>
    </row>
    <row r="71" spans="1:12" s="16" customFormat="1" ht="44.25" customHeight="1" hidden="1">
      <c r="A71" s="11"/>
      <c r="B71" s="26" t="s">
        <v>90</v>
      </c>
      <c r="C71" s="12"/>
      <c r="D71" s="12"/>
      <c r="E71" s="13"/>
      <c r="F71" s="27"/>
      <c r="G71" s="27"/>
      <c r="H71" s="27"/>
      <c r="I71" s="28">
        <f>I72</f>
        <v>23718</v>
      </c>
      <c r="J71" s="28">
        <f>J72</f>
        <v>0</v>
      </c>
      <c r="K71" s="28">
        <f>K72</f>
        <v>0</v>
      </c>
      <c r="L71" s="28">
        <f>L72</f>
        <v>0</v>
      </c>
    </row>
    <row r="72" spans="1:12" ht="46.5" customHeight="1" hidden="1">
      <c r="A72" s="17" t="s">
        <v>91</v>
      </c>
      <c r="B72" s="29" t="s">
        <v>92</v>
      </c>
      <c r="C72" s="17" t="s">
        <v>93</v>
      </c>
      <c r="D72" s="17" t="s">
        <v>31</v>
      </c>
      <c r="E72" s="30" t="s">
        <v>94</v>
      </c>
      <c r="F72" s="20">
        <v>26732.78</v>
      </c>
      <c r="G72" s="20">
        <v>25018.4</v>
      </c>
      <c r="H72" s="21">
        <f>I72+J72+K72+L72</f>
        <v>23718</v>
      </c>
      <c r="I72" s="14">
        <f>I74</f>
        <v>23718</v>
      </c>
      <c r="J72" s="20">
        <f>J74</f>
        <v>0</v>
      </c>
      <c r="K72" s="20">
        <f>K74</f>
        <v>0</v>
      </c>
      <c r="L72" s="20">
        <f>L74</f>
        <v>0</v>
      </c>
    </row>
    <row r="73" spans="1:12" ht="31.5" customHeight="1" hidden="1">
      <c r="A73" s="17"/>
      <c r="B73" s="31">
        <f>B62</f>
        <v>0</v>
      </c>
      <c r="C73" s="17"/>
      <c r="D73" s="17"/>
      <c r="E73" s="30"/>
      <c r="F73" s="20"/>
      <c r="G73" s="20"/>
      <c r="H73" s="21"/>
      <c r="I73" s="14"/>
      <c r="J73" s="20"/>
      <c r="K73" s="20"/>
      <c r="L73" s="22"/>
    </row>
    <row r="74" spans="1:12" ht="31.5" customHeight="1" hidden="1">
      <c r="A74" s="17"/>
      <c r="B74" s="23" t="s">
        <v>19</v>
      </c>
      <c r="C74" s="17"/>
      <c r="D74" s="17"/>
      <c r="E74" s="30"/>
      <c r="F74" s="20"/>
      <c r="G74" s="20"/>
      <c r="H74" s="21">
        <f>I74+J74+K74+L74</f>
        <v>23718</v>
      </c>
      <c r="I74" s="14">
        <v>23718</v>
      </c>
      <c r="J74" s="20">
        <v>0</v>
      </c>
      <c r="K74" s="20">
        <v>0</v>
      </c>
      <c r="L74" s="20">
        <v>0</v>
      </c>
    </row>
    <row r="75" spans="1:12" ht="31.5" customHeight="1" hidden="1">
      <c r="A75" s="17"/>
      <c r="B75" s="23" t="s">
        <v>20</v>
      </c>
      <c r="C75" s="19"/>
      <c r="D75" s="19"/>
      <c r="E75" s="19"/>
      <c r="F75" s="24"/>
      <c r="G75" s="24"/>
      <c r="H75" s="21"/>
      <c r="I75" s="27"/>
      <c r="J75" s="24"/>
      <c r="K75" s="24"/>
      <c r="L75" s="22"/>
    </row>
    <row r="76" spans="1:12" s="16" customFormat="1" ht="46.5" customHeight="1">
      <c r="A76" s="11">
        <v>4</v>
      </c>
      <c r="B76" s="26" t="s">
        <v>95</v>
      </c>
      <c r="C76" s="12"/>
      <c r="D76" s="12"/>
      <c r="E76" s="13"/>
      <c r="F76" s="27"/>
      <c r="G76" s="27"/>
      <c r="H76" s="27">
        <f>I76+J76+K76+L76</f>
        <v>2817045</v>
      </c>
      <c r="I76" s="28">
        <f aca="true" t="shared" si="1" ref="I76:I77">I77</f>
        <v>1287045</v>
      </c>
      <c r="J76" s="28">
        <f aca="true" t="shared" si="2" ref="J76:J77">J77</f>
        <v>1030000</v>
      </c>
      <c r="K76" s="28">
        <f aca="true" t="shared" si="3" ref="K76:K77">K77</f>
        <v>500000</v>
      </c>
      <c r="L76" s="28">
        <f aca="true" t="shared" si="4" ref="L76:L77">L77</f>
        <v>0</v>
      </c>
    </row>
    <row r="77" spans="1:12" s="16" customFormat="1" ht="44.25" customHeight="1">
      <c r="A77" s="11"/>
      <c r="B77" s="26" t="s">
        <v>96</v>
      </c>
      <c r="C77" s="12"/>
      <c r="D77" s="12"/>
      <c r="E77" s="13"/>
      <c r="F77" s="27"/>
      <c r="G77" s="27"/>
      <c r="H77" s="27"/>
      <c r="I77" s="28">
        <f t="shared" si="1"/>
        <v>1287045</v>
      </c>
      <c r="J77" s="28">
        <f t="shared" si="2"/>
        <v>1030000</v>
      </c>
      <c r="K77" s="28">
        <f t="shared" si="3"/>
        <v>500000</v>
      </c>
      <c r="L77" s="28">
        <f t="shared" si="4"/>
        <v>0</v>
      </c>
    </row>
    <row r="78" spans="1:13" ht="28.5" customHeight="1">
      <c r="A78" s="17" t="s">
        <v>97</v>
      </c>
      <c r="B78" s="45" t="s">
        <v>98</v>
      </c>
      <c r="C78" s="17" t="s">
        <v>99</v>
      </c>
      <c r="D78" s="17" t="s">
        <v>100</v>
      </c>
      <c r="E78" s="30" t="s">
        <v>101</v>
      </c>
      <c r="F78" s="20">
        <v>4809954.04</v>
      </c>
      <c r="G78" s="20">
        <v>3335683.4</v>
      </c>
      <c r="H78" s="21">
        <f>I78+J78+K78+L78</f>
        <v>2817045</v>
      </c>
      <c r="I78" s="20">
        <f>I80</f>
        <v>1287045</v>
      </c>
      <c r="J78" s="20">
        <f>J80</f>
        <v>1030000</v>
      </c>
      <c r="K78" s="20">
        <f>K80</f>
        <v>500000</v>
      </c>
      <c r="L78" s="20">
        <f>L80</f>
        <v>0</v>
      </c>
      <c r="M78" s="46"/>
    </row>
    <row r="79" spans="1:12" ht="31.5" customHeight="1">
      <c r="A79" s="17"/>
      <c r="B79" s="31" t="s">
        <v>18</v>
      </c>
      <c r="C79" s="17"/>
      <c r="D79" s="19"/>
      <c r="E79" s="19"/>
      <c r="F79" s="24"/>
      <c r="G79" s="24"/>
      <c r="H79" s="21"/>
      <c r="I79" s="24"/>
      <c r="J79" s="24"/>
      <c r="K79" s="24"/>
      <c r="L79" s="22"/>
    </row>
    <row r="80" spans="1:12" ht="31.5" customHeight="1">
      <c r="A80" s="17"/>
      <c r="B80" s="23" t="s">
        <v>19</v>
      </c>
      <c r="C80" s="17"/>
      <c r="D80" s="19"/>
      <c r="E80" s="19"/>
      <c r="F80" s="20"/>
      <c r="G80" s="20"/>
      <c r="H80" s="21">
        <f>I80+J80+K80+L80</f>
        <v>2817045</v>
      </c>
      <c r="I80" s="20">
        <v>1287045</v>
      </c>
      <c r="J80" s="20">
        <v>1030000</v>
      </c>
      <c r="K80" s="20">
        <v>500000</v>
      </c>
      <c r="L80" s="20">
        <v>0</v>
      </c>
    </row>
    <row r="81" spans="1:12" ht="31.5" customHeight="1">
      <c r="A81" s="17"/>
      <c r="B81" s="23" t="s">
        <v>20</v>
      </c>
      <c r="C81" s="17"/>
      <c r="D81" s="19"/>
      <c r="E81" s="19"/>
      <c r="F81" s="24"/>
      <c r="G81" s="24"/>
      <c r="H81" s="25"/>
      <c r="I81" s="24"/>
      <c r="J81" s="24"/>
      <c r="K81" s="24"/>
      <c r="L81" s="22"/>
    </row>
    <row r="82" ht="10.5" customHeight="1"/>
    <row r="83" ht="28.5" customHeight="1"/>
  </sheetData>
  <sheetProtection selectLockedCells="1" selectUnlockedCells="1"/>
  <autoFilter ref="A6:M81"/>
  <mergeCells count="13">
    <mergeCell ref="K1:L1"/>
    <mergeCell ref="A3:L3"/>
    <mergeCell ref="A4:A6"/>
    <mergeCell ref="B4:B6"/>
    <mergeCell ref="C4:C6"/>
    <mergeCell ref="D4:D6"/>
    <mergeCell ref="E4:E6"/>
    <mergeCell ref="F4:G4"/>
    <mergeCell ref="H4:L4"/>
    <mergeCell ref="F5:F6"/>
    <mergeCell ref="G5:G6"/>
    <mergeCell ref="H5:H6"/>
    <mergeCell ref="I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</dc:creator>
  <cp:keywords/>
  <dc:description/>
  <cp:lastModifiedBy>Наташа  Воробьёва</cp:lastModifiedBy>
  <cp:lastPrinted>2015-02-23T13:58:58Z</cp:lastPrinted>
  <dcterms:created xsi:type="dcterms:W3CDTF">2012-02-05T08:39:49Z</dcterms:created>
  <dcterms:modified xsi:type="dcterms:W3CDTF">2015-02-23T14:00:49Z</dcterms:modified>
  <cp:category/>
  <cp:version/>
  <cp:contentType/>
  <cp:contentStatus/>
  <cp:revision>17</cp:revision>
</cp:coreProperties>
</file>